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87" activeTab="1"/>
  </bookViews>
  <sheets>
    <sheet name="4 ročné" sheetId="1" r:id="rId1"/>
    <sheet name="8 ročné" sheetId="2" r:id="rId2"/>
  </sheets>
  <definedNames/>
  <calcPr fullCalcOnLoad="1"/>
</workbook>
</file>

<file path=xl/sharedStrings.xml><?xml version="1.0" encoding="utf-8"?>
<sst xmlns="http://schemas.openxmlformats.org/spreadsheetml/2006/main" count="145" uniqueCount="100">
  <si>
    <t>Spoločná časť</t>
  </si>
  <si>
    <t>podľa ŠVP</t>
  </si>
  <si>
    <t xml:space="preserve">Vzdelávacia oblasť </t>
  </si>
  <si>
    <t xml:space="preserve">Predmet/ročník </t>
  </si>
  <si>
    <t xml:space="preserve">Spolu </t>
  </si>
  <si>
    <t>RP</t>
  </si>
  <si>
    <t>VP</t>
  </si>
  <si>
    <t>NH</t>
  </si>
  <si>
    <t>sum</t>
  </si>
  <si>
    <t xml:space="preserve">Jazyk a komunikácia </t>
  </si>
  <si>
    <t>slovenský jazyk a literatúra</t>
  </si>
  <si>
    <r>
      <t xml:space="preserve">prvý cudzí jazyk </t>
    </r>
    <r>
      <rPr>
        <vertAlign val="superscript"/>
        <sz val="11"/>
        <rFont val="Book Antiqua"/>
        <family val="1"/>
      </rPr>
      <t>1)</t>
    </r>
  </si>
  <si>
    <r>
      <t xml:space="preserve">druhý cudzí jazyk </t>
    </r>
    <r>
      <rPr>
        <vertAlign val="superscript"/>
        <sz val="11"/>
        <rFont val="Book Antiqua"/>
        <family val="1"/>
      </rPr>
      <t>1)</t>
    </r>
  </si>
  <si>
    <t>Tvorba projektov a prez. zručnosti 1</t>
  </si>
  <si>
    <t>Tvorba projektov a prez. zručnosti 2</t>
  </si>
  <si>
    <t xml:space="preserve">Matematika a práca s informáciami  </t>
  </si>
  <si>
    <t>matematika</t>
  </si>
  <si>
    <r>
      <t xml:space="preserve">Informatika  </t>
    </r>
    <r>
      <rPr>
        <vertAlign val="superscript"/>
        <sz val="10"/>
        <color indexed="8"/>
        <rFont val="Arial"/>
        <family val="2"/>
      </rPr>
      <t>2)</t>
    </r>
  </si>
  <si>
    <t>Človek a príroda</t>
  </si>
  <si>
    <t xml:space="preserve">fyzika </t>
  </si>
  <si>
    <t xml:space="preserve">chémia </t>
  </si>
  <si>
    <t xml:space="preserve">biológia </t>
  </si>
  <si>
    <t xml:space="preserve">Človek a spoločnosť </t>
  </si>
  <si>
    <t xml:space="preserve">dejepis </t>
  </si>
  <si>
    <t>geografia</t>
  </si>
  <si>
    <t>občianska náuka</t>
  </si>
  <si>
    <t>Umenie a kultúra</t>
  </si>
  <si>
    <t>umenie a kultúra</t>
  </si>
  <si>
    <t xml:space="preserve">Človek a hodnoty </t>
  </si>
  <si>
    <t xml:space="preserve">Etická vých./ náb. vých.  </t>
  </si>
  <si>
    <t>Osobný a sociálny rozvoj</t>
  </si>
  <si>
    <t xml:space="preserve">Zdravie a pohyb </t>
  </si>
  <si>
    <r>
      <t xml:space="preserve">telesná a športová výchova </t>
    </r>
    <r>
      <rPr>
        <vertAlign val="superscript"/>
        <sz val="10"/>
        <color indexed="8"/>
        <rFont val="Arial"/>
        <family val="2"/>
      </rPr>
      <t>3)</t>
    </r>
    <r>
      <rPr>
        <sz val="11"/>
        <rFont val="Book Antiqua"/>
        <family val="1"/>
      </rPr>
      <t xml:space="preserve"> </t>
    </r>
  </si>
  <si>
    <t>Spoločný základ</t>
  </si>
  <si>
    <t>Z dotácie disponibilných hodín</t>
  </si>
  <si>
    <t xml:space="preserve">Individuálny vzdelávací program </t>
  </si>
  <si>
    <t>Rozširujúce hodiny</t>
  </si>
  <si>
    <t>Ostatné voliteľné hodiny</t>
  </si>
  <si>
    <t xml:space="preserve">individuálny vzdelávací program povinný rozsah  </t>
  </si>
  <si>
    <t>podporné hodiny (krúžky)</t>
  </si>
  <si>
    <t>Spolu : obligatórny vzdelávací program  (spoločný základ + individuálny VP)</t>
  </si>
  <si>
    <t>poznámky:</t>
  </si>
  <si>
    <t>1) na predmet sa môžu vytvárať skupiny v ročníku</t>
  </si>
  <si>
    <t>2) trieda sa delí na skupiny maximálne 15 žiakov</t>
  </si>
  <si>
    <t>3) z tried v ročníku sa vytvárajú skupiny chlapcov a dievčat.</t>
  </si>
  <si>
    <t>4) z tried v ročníku možno vytvárať skupiny s najvyšším počtom žiakov 20. Ak počet žiakov v skupine  klesne pod 12, možno do skupín spájať aj žiakov z rôznych ročníkov.</t>
  </si>
  <si>
    <t>5) Trieda sa delí pri počte žiakov viac ako 24</t>
  </si>
  <si>
    <t>6) Trieda sa pri počte žiakov viac ako 24 delí na hodinách, ktoré majú charakter praktických cvičení alebo projektov.</t>
  </si>
  <si>
    <t>Rozširujúce predmety</t>
  </si>
  <si>
    <t>V treťom a štvrtom ročníku sa ponúka blok rozširujúcich predmetov v dotácii 3+3 hod.</t>
  </si>
  <si>
    <t>Rozširujúca matematika. Rozširujúca občianska náuka, Rozširujúca chémia, Rozširujúci dejepis</t>
  </si>
  <si>
    <t>V štvrtom ročníku sa ponúka blok rozširujúcich predmetov v dotácii 5 hodín</t>
  </si>
  <si>
    <t>Rozširujúca biológia, Rozširujúca informatika, Rozširujúca geografia, Rozširujúca fyzika, Rozširujúca ObN2</t>
  </si>
  <si>
    <t>Voliteľné predmety</t>
  </si>
  <si>
    <t>V druhom ročníku sa  ponúka alternatívny blok voliteľných predmetov:</t>
  </si>
  <si>
    <t>2 hod</t>
  </si>
  <si>
    <r>
      <t xml:space="preserve"> </t>
    </r>
    <r>
      <rPr>
        <sz val="10"/>
        <color indexed="58"/>
        <rFont val="Arial"/>
        <family val="2"/>
      </rPr>
      <t>Prírodovedné praktikum,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Technické aplikácie fyziky</t>
    </r>
    <r>
      <rPr>
        <sz val="10"/>
        <rFont val="Arial"/>
        <family val="2"/>
      </rPr>
      <t>,</t>
    </r>
    <r>
      <rPr>
        <sz val="10"/>
        <color indexed="51"/>
        <rFont val="Arial"/>
        <family val="2"/>
      </rPr>
      <t xml:space="preserve"> Geometria</t>
    </r>
  </si>
  <si>
    <t>V treťom ročníku sa ponúkajú 2 alternatívne bloky voliteľných predmetov:</t>
  </si>
  <si>
    <r>
      <t>Programovanie,</t>
    </r>
    <r>
      <rPr>
        <sz val="10"/>
        <color indexed="12"/>
        <rFont val="Arial"/>
        <family val="2"/>
      </rPr>
      <t xml:space="preserve"> Laboratórne cvičenia z fyzik</t>
    </r>
    <r>
      <rPr>
        <u val="single"/>
        <sz val="10"/>
        <color indexed="12"/>
        <rFont val="Arial"/>
        <family val="2"/>
      </rPr>
      <t>y</t>
    </r>
    <r>
      <rPr>
        <sz val="10"/>
        <color indexed="12"/>
        <rFont val="Arial"/>
        <family val="2"/>
      </rPr>
      <t xml:space="preserve">, </t>
    </r>
    <r>
      <rPr>
        <sz val="10"/>
        <color indexed="14"/>
        <rFont val="Arial"/>
        <family val="2"/>
      </rPr>
      <t>Konverzácia v druhom cudzom jazyku,</t>
    </r>
    <r>
      <rPr>
        <sz val="10"/>
        <color indexed="16"/>
        <rFont val="Arial"/>
        <family val="2"/>
      </rPr>
      <t xml:space="preserve"> Seminár z dejepisu</t>
    </r>
  </si>
  <si>
    <t xml:space="preserve">2 hod </t>
  </si>
  <si>
    <r>
      <t>Cvičenia z biológie,</t>
    </r>
    <r>
      <rPr>
        <sz val="10"/>
        <rFont val="Arial"/>
        <family val="2"/>
      </rPr>
      <t xml:space="preserve"> </t>
    </r>
    <r>
      <rPr>
        <sz val="10"/>
        <color indexed="59"/>
        <rFont val="Arial"/>
        <family val="2"/>
      </rPr>
      <t>Spoločenskovedný seminár</t>
    </r>
    <r>
      <rPr>
        <sz val="10"/>
        <rFont val="Arial"/>
        <family val="2"/>
      </rPr>
      <t xml:space="preserve">, </t>
    </r>
    <r>
      <rPr>
        <sz val="10"/>
        <color indexed="51"/>
        <rFont val="Arial"/>
        <family val="2"/>
      </rPr>
      <t>Seminár z matematiky pre netechnikov</t>
    </r>
    <r>
      <rPr>
        <sz val="10"/>
        <color indexed="14"/>
        <rFont val="Arial"/>
        <family val="2"/>
      </rPr>
      <t>,</t>
    </r>
    <r>
      <rPr>
        <sz val="10"/>
        <color indexed="59"/>
        <rFont val="Arial"/>
        <family val="2"/>
      </rPr>
      <t xml:space="preserve">  </t>
    </r>
    <r>
      <rPr>
        <sz val="10"/>
        <color indexed="20"/>
        <rFont val="Arial"/>
        <family val="2"/>
      </rPr>
      <t>Jazykové a literárne praktikum</t>
    </r>
  </si>
  <si>
    <t>V štvrtom ročníku sa ponúkajú tri alternatívne bloky voliteľných predmetov:</t>
  </si>
  <si>
    <r>
      <t xml:space="preserve"> </t>
    </r>
    <r>
      <rPr>
        <sz val="10"/>
        <color indexed="51"/>
        <rFont val="Arial"/>
        <family val="2"/>
      </rPr>
      <t>Seminár z matematiky pre technikov</t>
    </r>
    <r>
      <rPr>
        <sz val="10"/>
        <rFont val="Arial"/>
        <family val="2"/>
      </rPr>
      <t xml:space="preserve">, </t>
    </r>
    <r>
      <rPr>
        <sz val="10"/>
        <color indexed="59"/>
        <rFont val="Arial"/>
        <family val="2"/>
      </rPr>
      <t>Spoločenskovedný seminár</t>
    </r>
    <r>
      <rPr>
        <sz val="10"/>
        <rFont val="Arial"/>
        <family val="2"/>
      </rPr>
      <t>, Športová príprava,</t>
    </r>
    <r>
      <rPr>
        <sz val="10"/>
        <color indexed="16"/>
        <rFont val="Arial"/>
        <family val="2"/>
      </rPr>
      <t xml:space="preserve"> </t>
    </r>
    <r>
      <rPr>
        <sz val="10"/>
        <color indexed="61"/>
        <rFont val="Arial"/>
        <family val="2"/>
      </rPr>
      <t>Jazykové a literárne praktikum,</t>
    </r>
    <r>
      <rPr>
        <sz val="10"/>
        <color indexed="63"/>
        <rFont val="Arial"/>
        <family val="2"/>
      </rPr>
      <t xml:space="preserve"> </t>
    </r>
    <r>
      <rPr>
        <sz val="10"/>
        <color indexed="58"/>
        <rFont val="Arial"/>
        <family val="2"/>
      </rPr>
      <t>Laboratórne cvičenia z chémie</t>
    </r>
  </si>
  <si>
    <t xml:space="preserve">3 hod </t>
  </si>
  <si>
    <t>Telesná  výchova, Umenie a kultúra</t>
  </si>
  <si>
    <t>Konverzácia v prvom cudzom jazyku, Konverzácia v druhom cudzom jazyku</t>
  </si>
  <si>
    <t>Nepovinné predmety</t>
  </si>
  <si>
    <t xml:space="preserve">V prvom ročníku sa ponúka nepovinný predmet „Vyrovnávacia matematika“ v dotácii 2 hod týždenne v trvaní maximálne 3 mesiace. </t>
  </si>
  <si>
    <t>V štvrtom ročníku sa ponúka nepovinný predmet Prípravný maturitný kurz z ANJ ako kurz jazykovej školy v rozsahu 4 hodiny</t>
  </si>
  <si>
    <t>V štvrtom ročníku sa ponúka nepovinný predmet Prípravný maturitný kurz z druhého CJ ako kurz jazykovej školy v rozsahu 4 hodiny</t>
  </si>
  <si>
    <t>Spoločná časť podľa ŠVP</t>
  </si>
  <si>
    <t>Podľa ŠVP</t>
  </si>
  <si>
    <t xml:space="preserve">slovenský jazyk a  literatúra </t>
  </si>
  <si>
    <r>
      <t xml:space="preserve">prvý cudzí jazyk </t>
    </r>
    <r>
      <rPr>
        <vertAlign val="superscript"/>
        <sz val="10"/>
        <rFont val="Arial"/>
        <family val="2"/>
      </rPr>
      <t>1)</t>
    </r>
  </si>
  <si>
    <r>
      <t xml:space="preserve">druhý cudzí jazyk </t>
    </r>
    <r>
      <rPr>
        <vertAlign val="superscript"/>
        <sz val="10"/>
        <rFont val="Arial"/>
        <family val="2"/>
      </rPr>
      <t>1)</t>
    </r>
  </si>
  <si>
    <t>Tvorba projektov a prezentačné zručnosti 1</t>
  </si>
  <si>
    <t>Tvorba projektov a prezentačné zručnosti 2</t>
  </si>
  <si>
    <t>Matematika  a práca s informáciami</t>
  </si>
  <si>
    <r>
      <t xml:space="preserve">Informatika </t>
    </r>
    <r>
      <rPr>
        <vertAlign val="superscript"/>
        <sz val="10"/>
        <color indexed="8"/>
        <rFont val="Arial"/>
        <family val="2"/>
      </rPr>
      <t>2)</t>
    </r>
  </si>
  <si>
    <t xml:space="preserve">Človek a príroda </t>
  </si>
  <si>
    <t>fyzika</t>
  </si>
  <si>
    <t>chémia</t>
  </si>
  <si>
    <t>praktické zručnosti</t>
  </si>
  <si>
    <t>dejepis</t>
  </si>
  <si>
    <t xml:space="preserve">geografia </t>
  </si>
  <si>
    <t xml:space="preserve">Umenie a kultúra </t>
  </si>
  <si>
    <t xml:space="preserve">výtvarná výchova </t>
  </si>
  <si>
    <t xml:space="preserve">hudobná výchova </t>
  </si>
  <si>
    <t>audiovizuálna tvorba</t>
  </si>
  <si>
    <t>umenie a kultúra</t>
  </si>
  <si>
    <t xml:space="preserve">Človek a hodnoty  </t>
  </si>
  <si>
    <r>
      <t xml:space="preserve">eti /náb. výchova    </t>
    </r>
    <r>
      <rPr>
        <vertAlign val="superscript"/>
        <sz val="10"/>
        <color indexed="8"/>
        <rFont val="Arial"/>
        <family val="2"/>
      </rPr>
      <t>4)</t>
    </r>
    <r>
      <rPr>
        <sz val="10"/>
        <rFont val="Arial"/>
        <family val="2"/>
      </rPr>
      <t xml:space="preserve"> </t>
    </r>
  </si>
  <si>
    <t>Spolu spoločná časť</t>
  </si>
  <si>
    <t>maximum hodín v týždni podľa ŠVP</t>
  </si>
  <si>
    <t>Individuálny vzdelávací plán</t>
  </si>
  <si>
    <t>Predpísaná dotácia</t>
  </si>
  <si>
    <t>Použitá dotácia disponibilných hodín</t>
  </si>
  <si>
    <t>3) z tried v ročníku sa vytvárajú skupiny chlapcov a dievčat. V prime až kvarte sa skupiny môžu vytvárať aj zo „susedných“ ročníkov.</t>
  </si>
  <si>
    <t>6) Trieda sa pri počte žiakov viac ako 24 delí na hodinách ktoré majú charakter laboratórnych cvičení, praktických cvičení alebo projektov</t>
  </si>
  <si>
    <r>
      <t>Programovanie,</t>
    </r>
    <r>
      <rPr>
        <sz val="10"/>
        <color indexed="12"/>
        <rFont val="Arial"/>
        <family val="2"/>
      </rPr>
      <t xml:space="preserve"> Laboratórne cvičenia z fyzik</t>
    </r>
    <r>
      <rPr>
        <u val="single"/>
        <sz val="10"/>
        <color indexed="12"/>
        <rFont val="Arial"/>
        <family val="2"/>
      </rPr>
      <t>y</t>
    </r>
    <r>
      <rPr>
        <sz val="10"/>
        <color indexed="12"/>
        <rFont val="Arial"/>
        <family val="2"/>
      </rPr>
      <t>,</t>
    </r>
    <r>
      <rPr>
        <sz val="10"/>
        <color indexed="14"/>
        <rFont val="Arial"/>
        <family val="2"/>
      </rPr>
      <t xml:space="preserve"> Konverzácia v druhom cudzom jazyku,</t>
    </r>
    <r>
      <rPr>
        <sz val="10"/>
        <color indexed="16"/>
        <rFont val="Arial"/>
        <family val="2"/>
      </rPr>
      <t xml:space="preserve"> Seminár z dejepisu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</si>
</sst>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9">
    <font>
      <sz val="10"/>
      <name val="Arial"/>
      <family val="2"/>
    </font>
    <font>
      <sz val="10"/>
      <color indexed="60"/>
      <name val="Arial"/>
      <family val="2"/>
    </font>
    <font>
      <sz val="9"/>
      <color indexed="58"/>
      <name val="Arial"/>
      <family val="2"/>
    </font>
    <font>
      <sz val="9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6"/>
      <color indexed="58"/>
      <name val="Arial"/>
      <family val="2"/>
    </font>
    <font>
      <sz val="6"/>
      <name val="Arial"/>
      <family val="2"/>
    </font>
    <font>
      <b/>
      <sz val="7"/>
      <name val="Book Antiqua"/>
      <family val="1"/>
    </font>
    <font>
      <sz val="12"/>
      <name val="Times New Roman"/>
      <family val="1"/>
    </font>
    <font>
      <sz val="10"/>
      <color indexed="58"/>
      <name val="Arial"/>
      <family val="2"/>
    </font>
    <font>
      <sz val="10"/>
      <color indexed="17"/>
      <name val="Arial"/>
      <family val="2"/>
    </font>
    <font>
      <vertAlign val="superscript"/>
      <sz val="11"/>
      <name val="Book Antiqua"/>
      <family val="1"/>
    </font>
    <font>
      <sz val="11"/>
      <color indexed="25"/>
      <name val="Book Antiqua"/>
      <family val="1"/>
    </font>
    <font>
      <sz val="11"/>
      <color indexed="10"/>
      <name val="Book Antiqua"/>
      <family val="1"/>
    </font>
    <font>
      <b/>
      <sz val="14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  <font>
      <vertAlign val="superscript"/>
      <sz val="10"/>
      <color indexed="8"/>
      <name val="Arial"/>
      <family val="2"/>
    </font>
    <font>
      <sz val="10"/>
      <name val="Times New Roman"/>
      <family val="1"/>
    </font>
    <font>
      <sz val="14"/>
      <name val="Verdana"/>
      <family val="2"/>
    </font>
    <font>
      <b/>
      <sz val="10"/>
      <name val="Verdana"/>
      <family val="2"/>
    </font>
    <font>
      <sz val="10"/>
      <color indexed="58"/>
      <name val="Verdana"/>
      <family val="2"/>
    </font>
    <font>
      <sz val="10"/>
      <color indexed="17"/>
      <name val="Verdana"/>
      <family val="2"/>
    </font>
    <font>
      <sz val="12"/>
      <name val="Arial"/>
      <family val="1"/>
    </font>
    <font>
      <sz val="10"/>
      <color indexed="25"/>
      <name val="Arial"/>
      <family val="2"/>
    </font>
    <font>
      <sz val="10"/>
      <name val="Book Antiqua"/>
      <family val="1"/>
    </font>
    <font>
      <b/>
      <sz val="11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b/>
      <sz val="10"/>
      <name val="Arial"/>
      <family val="2"/>
    </font>
    <font>
      <b/>
      <sz val="10"/>
      <name val="Book Antiqua"/>
      <family val="1"/>
    </font>
    <font>
      <sz val="10"/>
      <color indexed="5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59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6"/>
      <color indexed="25"/>
      <name val="Arial"/>
      <family val="2"/>
    </font>
    <font>
      <sz val="6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b/>
      <sz val="10"/>
      <color indexed="57"/>
      <name val="Arial"/>
      <family val="2"/>
    </font>
    <font>
      <b/>
      <sz val="6"/>
      <color indexed="10"/>
      <name val="Book Antiqua"/>
      <family val="1"/>
    </font>
    <font>
      <sz val="10"/>
      <color indexed="37"/>
      <name val="Arial"/>
      <family val="2"/>
    </font>
    <font>
      <sz val="6"/>
      <color indexed="37"/>
      <name val="Arial"/>
      <family val="2"/>
    </font>
    <font>
      <b/>
      <sz val="8"/>
      <name val="Book Antiqua"/>
      <family val="1"/>
    </font>
    <font>
      <b/>
      <sz val="9"/>
      <name val="Book Antiqua"/>
      <family val="1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57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8" applyNumberFormat="0" applyAlignment="0" applyProtection="0"/>
    <xf numFmtId="0" fontId="95" fillId="25" borderId="8" applyNumberFormat="0" applyAlignment="0" applyProtection="0"/>
    <xf numFmtId="0" fontId="96" fillId="25" borderId="9" applyNumberFormat="0" applyAlignment="0" applyProtection="0"/>
    <xf numFmtId="0" fontId="97" fillId="0" borderId="0" applyNumberFormat="0" applyFill="0" applyBorder="0" applyAlignment="0" applyProtection="0"/>
    <xf numFmtId="2" fontId="1" fillId="0" borderId="0" applyFill="0" applyBorder="0" applyAlignment="0" applyProtection="0"/>
    <xf numFmtId="0" fontId="98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shrinkToFit="1"/>
    </xf>
    <xf numFmtId="0" fontId="4" fillId="33" borderId="11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36" borderId="12" xfId="0" applyFont="1" applyFill="1" applyBorder="1" applyAlignment="1">
      <alignment horizontal="center" vertical="top" wrapText="1"/>
    </xf>
    <xf numFmtId="0" fontId="15" fillId="36" borderId="12" xfId="0" applyFont="1" applyFill="1" applyBorder="1" applyAlignment="1">
      <alignment horizontal="center" vertical="top" shrinkToFit="1"/>
    </xf>
    <xf numFmtId="0" fontId="16" fillId="36" borderId="12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40" borderId="11" xfId="0" applyFont="1" applyFill="1" applyBorder="1" applyAlignment="1">
      <alignment vertical="top" wrapText="1"/>
    </xf>
    <xf numFmtId="0" fontId="5" fillId="40" borderId="11" xfId="0" applyFont="1" applyFill="1" applyBorder="1" applyAlignment="1">
      <alignment shrinkToFit="1"/>
    </xf>
    <xf numFmtId="0" fontId="19" fillId="40" borderId="11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 vertical="top" wrapText="1"/>
    </xf>
    <xf numFmtId="0" fontId="20" fillId="36" borderId="12" xfId="0" applyFont="1" applyFill="1" applyBorder="1" applyAlignment="1">
      <alignment horizontal="center" vertical="top" shrinkToFit="1"/>
    </xf>
    <xf numFmtId="0" fontId="21" fillId="36" borderId="12" xfId="0" applyFont="1" applyFill="1" applyBorder="1" applyAlignment="1">
      <alignment vertical="center" wrapText="1"/>
    </xf>
    <xf numFmtId="0" fontId="21" fillId="36" borderId="12" xfId="0" applyFont="1" applyFill="1" applyBorder="1" applyAlignment="1">
      <alignment vertical="center" shrinkToFit="1"/>
    </xf>
    <xf numFmtId="0" fontId="21" fillId="36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/>
    </xf>
    <xf numFmtId="0" fontId="24" fillId="36" borderId="12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vertical="top" shrinkToFit="1"/>
    </xf>
    <xf numFmtId="0" fontId="0" fillId="36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shrinkToFit="1"/>
    </xf>
    <xf numFmtId="0" fontId="25" fillId="0" borderId="10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 vertical="top" shrinkToFit="1"/>
    </xf>
    <xf numFmtId="0" fontId="21" fillId="37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shrinkToFit="1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4" fillId="0" borderId="11" xfId="0" applyFont="1" applyBorder="1" applyAlignment="1">
      <alignment vertical="top" wrapText="1"/>
    </xf>
    <xf numFmtId="0" fontId="5" fillId="36" borderId="12" xfId="0" applyFont="1" applyFill="1" applyBorder="1" applyAlignment="1">
      <alignment wrapText="1"/>
    </xf>
    <xf numFmtId="0" fontId="5" fillId="36" borderId="10" xfId="0" applyFont="1" applyFill="1" applyBorder="1" applyAlignment="1">
      <alignment shrinkToFit="1"/>
    </xf>
    <xf numFmtId="0" fontId="26" fillId="36" borderId="12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wrapText="1"/>
    </xf>
    <xf numFmtId="0" fontId="4" fillId="36" borderId="10" xfId="0" applyFont="1" applyFill="1" applyBorder="1" applyAlignment="1">
      <alignment shrinkToFit="1"/>
    </xf>
    <xf numFmtId="0" fontId="27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28" fillId="34" borderId="11" xfId="0" applyFont="1" applyFill="1" applyBorder="1" applyAlignment="1">
      <alignment wrapText="1"/>
    </xf>
    <xf numFmtId="0" fontId="28" fillId="34" borderId="10" xfId="0" applyFont="1" applyFill="1" applyBorder="1" applyAlignment="1">
      <alignment shrinkToFit="1"/>
    </xf>
    <xf numFmtId="0" fontId="29" fillId="34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29" fillId="41" borderId="11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shrinkToFi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42" borderId="11" xfId="0" applyFont="1" applyFill="1" applyBorder="1" applyAlignment="1">
      <alignment horizontal="center" wrapText="1"/>
    </xf>
    <xf numFmtId="0" fontId="33" fillId="38" borderId="10" xfId="0" applyFont="1" applyFill="1" applyBorder="1" applyAlignment="1">
      <alignment horizontal="center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43" borderId="0" xfId="0" applyFill="1" applyAlignment="1">
      <alignment/>
    </xf>
    <xf numFmtId="0" fontId="0" fillId="43" borderId="0" xfId="0" applyFill="1" applyAlignment="1">
      <alignment shrinkToFit="1"/>
    </xf>
    <xf numFmtId="0" fontId="0" fillId="43" borderId="0" xfId="0" applyFill="1" applyAlignment="1">
      <alignment horizontal="center"/>
    </xf>
    <xf numFmtId="0" fontId="2" fillId="43" borderId="0" xfId="0" applyFont="1" applyFill="1" applyAlignment="1">
      <alignment horizontal="center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shrinkToFit="1"/>
    </xf>
    <xf numFmtId="0" fontId="31" fillId="33" borderId="11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 shrinkToFit="1"/>
    </xf>
    <xf numFmtId="0" fontId="0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top"/>
    </xf>
    <xf numFmtId="0" fontId="0" fillId="36" borderId="11" xfId="0" applyFont="1" applyFill="1" applyBorder="1" applyAlignment="1">
      <alignment vertical="top" wrapText="1" shrinkToFit="1"/>
    </xf>
    <xf numFmtId="0" fontId="0" fillId="36" borderId="1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shrinkToFit="1"/>
    </xf>
    <xf numFmtId="0" fontId="52" fillId="0" borderId="11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top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shrinkToFit="1"/>
    </xf>
    <xf numFmtId="0" fontId="31" fillId="36" borderId="11" xfId="0" applyFont="1" applyFill="1" applyBorder="1" applyAlignment="1">
      <alignment/>
    </xf>
    <xf numFmtId="0" fontId="31" fillId="36" borderId="11" xfId="0" applyFont="1" applyFill="1" applyBorder="1" applyAlignment="1">
      <alignment shrinkToFit="1"/>
    </xf>
    <xf numFmtId="0" fontId="45" fillId="36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28" fillId="41" borderId="10" xfId="0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vertical="center"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shrinkToFit="1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41" borderId="11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59" fillId="42" borderId="14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 wrapText="1"/>
    </xf>
    <xf numFmtId="0" fontId="60" fillId="42" borderId="11" xfId="0" applyFont="1" applyFill="1" applyBorder="1" applyAlignment="1">
      <alignment horizontal="center" vertical="center" wrapText="1"/>
    </xf>
    <xf numFmtId="0" fontId="61" fillId="42" borderId="14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3" fillId="42" borderId="11" xfId="0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shrinkToFit="1"/>
    </xf>
    <xf numFmtId="0" fontId="3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4" fillId="41" borderId="11" xfId="0" applyFont="1" applyFill="1" applyBorder="1" applyAlignment="1">
      <alignment horizontal="left" vertical="center" shrinkToFit="1"/>
    </xf>
    <xf numFmtId="0" fontId="32" fillId="42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9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 shrinkToFit="1"/>
    </xf>
    <xf numFmtId="0" fontId="37" fillId="0" borderId="0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shrinkToFit="1"/>
    </xf>
    <xf numFmtId="0" fontId="39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46" fillId="42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 shrinkToFit="1"/>
    </xf>
    <xf numFmtId="0" fontId="32" fillId="0" borderId="14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57" fillId="41" borderId="11" xfId="0" applyFont="1" applyFill="1" applyBorder="1" applyAlignment="1">
      <alignment horizontal="left" vertical="center" wrapText="1"/>
    </xf>
    <xf numFmtId="0" fontId="4" fillId="42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áporné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66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FF3333"/>
      <rgbColor rgb="00FFFFCC"/>
      <rgbColor rgb="0099FF66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99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D320"/>
      <rgbColor rgb="00FF9900"/>
      <rgbColor rgb="00FF3300"/>
      <rgbColor rgb="00666699"/>
      <rgbColor rgb="00999999"/>
      <rgbColor rgb="00003366"/>
      <rgbColor rgb="00009900"/>
      <rgbColor rgb="00006600"/>
      <rgbColor rgb="00661900"/>
      <rgbColor rgb="00DC2300"/>
      <rgbColor rgb="00CC0000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61">
      <selection activeCell="B67" sqref="B67"/>
    </sheetView>
  </sheetViews>
  <sheetFormatPr defaultColWidth="11.57421875" defaultRowHeight="12.75"/>
  <cols>
    <col min="1" max="1" width="24.7109375" style="0" customWidth="1"/>
    <col min="2" max="2" width="31.28125" style="1" customWidth="1"/>
    <col min="3" max="6" width="4.8515625" style="2" customWidth="1"/>
    <col min="7" max="7" width="6.00390625" style="2" customWidth="1"/>
    <col min="8" max="8" width="4.7109375" style="3" customWidth="1"/>
    <col min="9" max="9" width="12.140625" style="4" customWidth="1"/>
    <col min="10" max="10" width="3.28125" style="5" customWidth="1"/>
    <col min="11" max="11" width="3.28125" style="6" customWidth="1"/>
    <col min="12" max="12" width="3.28125" style="2" customWidth="1"/>
    <col min="13" max="13" width="3.140625" style="0" customWidth="1"/>
    <col min="14" max="14" width="7.8515625" style="7" customWidth="1"/>
  </cols>
  <sheetData>
    <row r="1" spans="1:10" ht="14.25" customHeight="1">
      <c r="A1" s="219" t="s">
        <v>0</v>
      </c>
      <c r="B1" s="219"/>
      <c r="C1" s="219"/>
      <c r="D1" s="219"/>
      <c r="E1" s="219"/>
      <c r="F1" s="219"/>
      <c r="G1" s="8"/>
      <c r="H1" s="220" t="s">
        <v>1</v>
      </c>
      <c r="I1" s="9"/>
      <c r="J1" s="2"/>
    </row>
    <row r="2" spans="1:14" ht="14.25">
      <c r="A2" s="10" t="s">
        <v>2</v>
      </c>
      <c r="B2" s="11" t="s">
        <v>3</v>
      </c>
      <c r="C2" s="12">
        <v>1</v>
      </c>
      <c r="D2" s="12">
        <v>2</v>
      </c>
      <c r="E2" s="12">
        <v>3</v>
      </c>
      <c r="F2" s="12">
        <v>4</v>
      </c>
      <c r="G2" s="13" t="s">
        <v>4</v>
      </c>
      <c r="H2" s="220"/>
      <c r="I2" s="9"/>
      <c r="J2" s="5" t="s">
        <v>5</v>
      </c>
      <c r="K2" s="14" t="s">
        <v>6</v>
      </c>
      <c r="L2" s="5" t="s">
        <v>7</v>
      </c>
      <c r="M2" s="221" t="s">
        <v>8</v>
      </c>
      <c r="N2" s="221"/>
    </row>
    <row r="3" spans="1:14" ht="17.25" customHeight="1">
      <c r="A3" s="222" t="s">
        <v>9</v>
      </c>
      <c r="B3" s="15" t="s">
        <v>10</v>
      </c>
      <c r="C3" s="16">
        <v>3</v>
      </c>
      <c r="D3" s="16">
        <v>3</v>
      </c>
      <c r="E3" s="16">
        <v>3</v>
      </c>
      <c r="F3" s="16">
        <v>3</v>
      </c>
      <c r="G3" s="17">
        <f>SUM(C3:F3)</f>
        <v>12</v>
      </c>
      <c r="H3" s="18">
        <v>12</v>
      </c>
      <c r="I3" s="19"/>
      <c r="J3" s="20"/>
      <c r="K3" s="21">
        <f>2+2</f>
        <v>4</v>
      </c>
      <c r="L3" s="20"/>
      <c r="M3">
        <f>G3+J3+K3+L3-H3</f>
        <v>4</v>
      </c>
      <c r="N3" s="7">
        <f>M3/H3</f>
        <v>0.3333333333333333</v>
      </c>
    </row>
    <row r="4" spans="1:14" ht="17.25">
      <c r="A4" s="222"/>
      <c r="B4" s="15" t="s">
        <v>11</v>
      </c>
      <c r="C4" s="22">
        <v>4</v>
      </c>
      <c r="D4" s="22">
        <v>4</v>
      </c>
      <c r="E4" s="23">
        <v>5</v>
      </c>
      <c r="F4" s="23">
        <v>3</v>
      </c>
      <c r="G4" s="17">
        <f>SUM(C4:F4)</f>
        <v>16</v>
      </c>
      <c r="H4" s="18">
        <v>14</v>
      </c>
      <c r="I4" s="19"/>
      <c r="J4" s="20">
        <v>0</v>
      </c>
      <c r="K4" s="21">
        <v>3</v>
      </c>
      <c r="L4" s="20">
        <v>4</v>
      </c>
      <c r="M4">
        <f>G4+J4+K4+L4-H4</f>
        <v>9</v>
      </c>
      <c r="N4" s="7">
        <f>M4/H4</f>
        <v>0.6428571428571429</v>
      </c>
    </row>
    <row r="5" spans="1:14" ht="17.25">
      <c r="A5" s="222"/>
      <c r="B5" s="15" t="s">
        <v>12</v>
      </c>
      <c r="C5" s="22">
        <v>3</v>
      </c>
      <c r="D5" s="22">
        <v>3</v>
      </c>
      <c r="E5" s="22">
        <v>4</v>
      </c>
      <c r="F5" s="22">
        <v>2</v>
      </c>
      <c r="G5" s="17">
        <f>SUM(C5:F5)</f>
        <v>12</v>
      </c>
      <c r="H5" s="18">
        <v>12</v>
      </c>
      <c r="I5" s="19"/>
      <c r="J5" s="20">
        <v>0</v>
      </c>
      <c r="K5" s="21">
        <f>+2+3</f>
        <v>5</v>
      </c>
      <c r="L5" s="20">
        <v>4</v>
      </c>
      <c r="M5">
        <f>G5+J5+K5+L5-H5</f>
        <v>9</v>
      </c>
      <c r="N5" s="7">
        <f>M5/H5</f>
        <v>0.75</v>
      </c>
    </row>
    <row r="6" spans="1:12" ht="15">
      <c r="A6" s="222"/>
      <c r="B6" s="15" t="s">
        <v>13</v>
      </c>
      <c r="C6" s="24">
        <v>1</v>
      </c>
      <c r="D6" s="25"/>
      <c r="E6" s="22"/>
      <c r="F6" s="22"/>
      <c r="G6" s="17">
        <f>SUM(C6:F6)</f>
        <v>1</v>
      </c>
      <c r="H6" s="18">
        <v>0</v>
      </c>
      <c r="I6" s="19"/>
      <c r="J6" s="20"/>
      <c r="K6" s="21"/>
      <c r="L6" s="20"/>
    </row>
    <row r="7" spans="1:12" ht="15">
      <c r="A7" s="222"/>
      <c r="B7" s="15" t="s">
        <v>14</v>
      </c>
      <c r="C7" s="26"/>
      <c r="D7" s="25">
        <v>1</v>
      </c>
      <c r="E7" s="22"/>
      <c r="F7" s="22"/>
      <c r="G7" s="17">
        <f>SUM(C7:F7)</f>
        <v>1</v>
      </c>
      <c r="H7" s="18">
        <v>0</v>
      </c>
      <c r="I7" s="19"/>
      <c r="J7" s="20"/>
      <c r="K7" s="21"/>
      <c r="L7" s="20"/>
    </row>
    <row r="8" spans="1:12" ht="17.25">
      <c r="A8" s="27"/>
      <c r="B8" s="28"/>
      <c r="C8" s="29">
        <f aca="true" t="shared" si="0" ref="C8:H8">SUM(C3:C7)</f>
        <v>11</v>
      </c>
      <c r="D8" s="29">
        <f t="shared" si="0"/>
        <v>11</v>
      </c>
      <c r="E8" s="29">
        <f t="shared" si="0"/>
        <v>12</v>
      </c>
      <c r="F8" s="29">
        <f t="shared" si="0"/>
        <v>8</v>
      </c>
      <c r="G8" s="30">
        <f t="shared" si="0"/>
        <v>42</v>
      </c>
      <c r="H8" s="31">
        <f t="shared" si="0"/>
        <v>38</v>
      </c>
      <c r="I8" s="19"/>
      <c r="J8" s="20"/>
      <c r="K8" s="21"/>
      <c r="L8" s="20"/>
    </row>
    <row r="9" spans="1:14" ht="16.5" customHeight="1">
      <c r="A9" s="223" t="s">
        <v>15</v>
      </c>
      <c r="B9" s="15" t="s">
        <v>16</v>
      </c>
      <c r="C9" s="32">
        <v>4</v>
      </c>
      <c r="D9" s="33">
        <v>4</v>
      </c>
      <c r="E9" s="33">
        <v>4</v>
      </c>
      <c r="F9" s="33">
        <v>0</v>
      </c>
      <c r="G9" s="8">
        <f>SUM(C9:F9)</f>
        <v>12</v>
      </c>
      <c r="H9" s="18">
        <v>12</v>
      </c>
      <c r="I9" s="19"/>
      <c r="J9" s="20">
        <v>6</v>
      </c>
      <c r="K9" s="21">
        <f>2+2+2</f>
        <v>6</v>
      </c>
      <c r="L9" s="20">
        <v>1</v>
      </c>
      <c r="M9">
        <f>G9+J9+K9+L9-H9</f>
        <v>13</v>
      </c>
      <c r="N9" s="7">
        <f>M9/H9</f>
        <v>1.0833333333333333</v>
      </c>
    </row>
    <row r="10" spans="1:14" ht="15.75">
      <c r="A10" s="223"/>
      <c r="B10" s="15" t="s">
        <v>17</v>
      </c>
      <c r="C10" s="33">
        <v>0</v>
      </c>
      <c r="D10" s="33">
        <v>2</v>
      </c>
      <c r="E10" s="33">
        <v>1</v>
      </c>
      <c r="F10" s="33">
        <v>0</v>
      </c>
      <c r="G10" s="8">
        <f>SUM(C10:F10)</f>
        <v>3</v>
      </c>
      <c r="H10" s="18">
        <v>3</v>
      </c>
      <c r="I10" s="19"/>
      <c r="J10" s="20">
        <v>5</v>
      </c>
      <c r="K10" s="21">
        <v>2</v>
      </c>
      <c r="L10" s="20"/>
      <c r="M10">
        <f>G10+J10+K10+L10-H10</f>
        <v>7</v>
      </c>
      <c r="N10" s="7">
        <f>M10/H10</f>
        <v>2.3333333333333335</v>
      </c>
    </row>
    <row r="11" spans="1:12" ht="7.5" customHeight="1">
      <c r="A11" s="223"/>
      <c r="B11" s="15"/>
      <c r="C11" s="33"/>
      <c r="D11" s="33"/>
      <c r="E11" s="33"/>
      <c r="F11" s="33"/>
      <c r="G11" s="8"/>
      <c r="H11" s="18"/>
      <c r="I11" s="19"/>
      <c r="J11" s="20"/>
      <c r="K11" s="21"/>
      <c r="L11" s="20"/>
    </row>
    <row r="12" spans="1:12" ht="15">
      <c r="A12" s="34"/>
      <c r="B12" s="35"/>
      <c r="C12" s="36">
        <f aca="true" t="shared" si="1" ref="C12:H12">SUM(C9:C10)</f>
        <v>4</v>
      </c>
      <c r="D12" s="36">
        <f t="shared" si="1"/>
        <v>6</v>
      </c>
      <c r="E12" s="36">
        <f t="shared" si="1"/>
        <v>5</v>
      </c>
      <c r="F12" s="36">
        <f t="shared" si="1"/>
        <v>0</v>
      </c>
      <c r="G12" s="37">
        <f t="shared" si="1"/>
        <v>15</v>
      </c>
      <c r="H12" s="31">
        <f t="shared" si="1"/>
        <v>15</v>
      </c>
      <c r="I12" s="19"/>
      <c r="J12" s="20"/>
      <c r="K12" s="21"/>
      <c r="L12" s="20"/>
    </row>
    <row r="13" spans="1:14" ht="15.75" customHeight="1">
      <c r="A13" s="223" t="s">
        <v>18</v>
      </c>
      <c r="B13" s="15" t="s">
        <v>19</v>
      </c>
      <c r="C13" s="16">
        <v>2</v>
      </c>
      <c r="D13" s="38">
        <v>3</v>
      </c>
      <c r="E13" s="16">
        <v>0</v>
      </c>
      <c r="F13" s="16">
        <v>0</v>
      </c>
      <c r="G13" s="17">
        <f>SUM(C13:F13)</f>
        <v>5</v>
      </c>
      <c r="H13" s="18">
        <v>5</v>
      </c>
      <c r="I13" s="19"/>
      <c r="J13" s="20">
        <v>5</v>
      </c>
      <c r="K13" s="21">
        <f>2+2</f>
        <v>4</v>
      </c>
      <c r="L13" s="20"/>
      <c r="M13">
        <f>G13+J13+K13+L13-H13</f>
        <v>9</v>
      </c>
      <c r="N13" s="7">
        <f>M13/H13</f>
        <v>1.8</v>
      </c>
    </row>
    <row r="14" spans="1:14" ht="15">
      <c r="A14" s="223"/>
      <c r="B14" s="15" t="s">
        <v>20</v>
      </c>
      <c r="C14" s="16">
        <v>2</v>
      </c>
      <c r="D14" s="38">
        <v>3</v>
      </c>
      <c r="E14" s="16">
        <v>0</v>
      </c>
      <c r="F14" s="16">
        <v>0</v>
      </c>
      <c r="G14" s="17">
        <f>SUM(C14:F14)</f>
        <v>5</v>
      </c>
      <c r="H14" s="18">
        <v>5</v>
      </c>
      <c r="I14" s="19"/>
      <c r="J14" s="20">
        <v>6</v>
      </c>
      <c r="K14" s="21">
        <v>2</v>
      </c>
      <c r="L14" s="20"/>
      <c r="M14">
        <f>G14+J14+K14+L14-H14</f>
        <v>8</v>
      </c>
      <c r="N14" s="7">
        <f>M14/H14</f>
        <v>1.6</v>
      </c>
    </row>
    <row r="15" spans="1:14" ht="15">
      <c r="A15" s="223"/>
      <c r="B15" s="15" t="s">
        <v>21</v>
      </c>
      <c r="C15" s="38">
        <v>3</v>
      </c>
      <c r="D15" s="16">
        <v>1</v>
      </c>
      <c r="E15" s="16">
        <v>2</v>
      </c>
      <c r="F15" s="16">
        <v>0</v>
      </c>
      <c r="G15" s="17">
        <f>SUM(C15:F15)</f>
        <v>6</v>
      </c>
      <c r="H15" s="18">
        <v>6</v>
      </c>
      <c r="I15" s="19"/>
      <c r="J15" s="20">
        <v>5</v>
      </c>
      <c r="K15" s="21">
        <v>2</v>
      </c>
      <c r="L15" s="20"/>
      <c r="M15">
        <f>G15+J15+K15+L15-H15</f>
        <v>7</v>
      </c>
      <c r="N15" s="7">
        <f>M15/H15</f>
        <v>1.1666666666666667</v>
      </c>
    </row>
    <row r="16" spans="1:12" ht="7.5" customHeight="1">
      <c r="A16" s="223"/>
      <c r="B16" s="15"/>
      <c r="C16" s="16"/>
      <c r="D16" s="16"/>
      <c r="E16" s="16"/>
      <c r="F16" s="16"/>
      <c r="G16" s="17"/>
      <c r="H16" s="18"/>
      <c r="I16" s="19"/>
      <c r="J16" s="20"/>
      <c r="K16" s="21"/>
      <c r="L16" s="20"/>
    </row>
    <row r="17" spans="1:12" ht="17.25">
      <c r="A17" s="39"/>
      <c r="B17" s="40"/>
      <c r="C17" s="29">
        <f>SUM(C13:C16)</f>
        <v>7</v>
      </c>
      <c r="D17" s="29">
        <f>SUM(D13:D16)</f>
        <v>7</v>
      </c>
      <c r="E17" s="29">
        <f>SUM(E13:E16)</f>
        <v>2</v>
      </c>
      <c r="F17" s="29">
        <f>SUM(F13:F16)</f>
        <v>0</v>
      </c>
      <c r="G17" s="30">
        <f>SUM(G13:G16)</f>
        <v>16</v>
      </c>
      <c r="H17" s="31">
        <f>SUM(H13:H15)</f>
        <v>16</v>
      </c>
      <c r="I17" s="19"/>
      <c r="J17" s="20"/>
      <c r="K17" s="21"/>
      <c r="L17" s="20"/>
    </row>
    <row r="18" spans="1:14" ht="15.75" customHeight="1">
      <c r="A18" s="222" t="s">
        <v>22</v>
      </c>
      <c r="B18" s="15" t="s">
        <v>23</v>
      </c>
      <c r="C18" s="22">
        <v>2</v>
      </c>
      <c r="D18" s="22">
        <v>2</v>
      </c>
      <c r="E18" s="22">
        <v>2</v>
      </c>
      <c r="F18" s="22">
        <v>0</v>
      </c>
      <c r="G18" s="17">
        <f>SUM(C18:F18)</f>
        <v>6</v>
      </c>
      <c r="H18" s="18">
        <v>6</v>
      </c>
      <c r="I18" s="19"/>
      <c r="J18" s="20">
        <v>6</v>
      </c>
      <c r="K18" s="21">
        <v>2</v>
      </c>
      <c r="L18" s="20"/>
      <c r="M18">
        <f>G18+J18+K18+L18-H18</f>
        <v>8</v>
      </c>
      <c r="N18" s="7">
        <f>M18/H18</f>
        <v>1.3333333333333333</v>
      </c>
    </row>
    <row r="19" spans="1:14" ht="15">
      <c r="A19" s="222"/>
      <c r="B19" s="15" t="s">
        <v>24</v>
      </c>
      <c r="C19" s="22">
        <v>2</v>
      </c>
      <c r="D19" s="22">
        <v>2</v>
      </c>
      <c r="E19" s="22">
        <v>0</v>
      </c>
      <c r="F19" s="22">
        <v>0</v>
      </c>
      <c r="G19" s="17">
        <f>SUM(C19:F19)</f>
        <v>4</v>
      </c>
      <c r="H19" s="18">
        <v>4</v>
      </c>
      <c r="I19" s="19"/>
      <c r="J19" s="20">
        <v>5</v>
      </c>
      <c r="K19" s="21">
        <v>0</v>
      </c>
      <c r="L19" s="20"/>
      <c r="M19">
        <f>G19+J19+K19+L19-H19</f>
        <v>5</v>
      </c>
      <c r="N19" s="7">
        <f>M19/H19</f>
        <v>1.25</v>
      </c>
    </row>
    <row r="20" spans="1:14" ht="15">
      <c r="A20" s="222"/>
      <c r="B20" s="15" t="s">
        <v>25</v>
      </c>
      <c r="C20" s="22">
        <v>0</v>
      </c>
      <c r="D20" s="22">
        <v>1</v>
      </c>
      <c r="E20" s="22">
        <v>2</v>
      </c>
      <c r="F20" s="22">
        <v>0</v>
      </c>
      <c r="G20" s="17">
        <f>SUM(C20:F20)</f>
        <v>3</v>
      </c>
      <c r="H20" s="18">
        <v>3</v>
      </c>
      <c r="I20" s="19"/>
      <c r="J20" s="20">
        <v>6</v>
      </c>
      <c r="K20" s="21">
        <f>2+2</f>
        <v>4</v>
      </c>
      <c r="L20" s="20"/>
      <c r="M20">
        <f>G20+J20+K20+L20-H20</f>
        <v>10</v>
      </c>
      <c r="N20" s="7">
        <f>M20/H20</f>
        <v>3.3333333333333335</v>
      </c>
    </row>
    <row r="21" spans="1:12" ht="15">
      <c r="A21" s="222"/>
      <c r="B21" s="15"/>
      <c r="C21" s="22"/>
      <c r="D21" s="22"/>
      <c r="E21" s="22"/>
      <c r="F21" s="22"/>
      <c r="G21" s="17"/>
      <c r="H21" s="18"/>
      <c r="I21" s="19"/>
      <c r="J21" s="20"/>
      <c r="K21" s="21"/>
      <c r="L21" s="20"/>
    </row>
    <row r="22" spans="1:14" s="49" customFormat="1" ht="15.75" customHeight="1">
      <c r="A22" s="41"/>
      <c r="B22" s="42"/>
      <c r="C22" s="43">
        <f aca="true" t="shared" si="2" ref="C22:H22">SUM(C18:C21)</f>
        <v>4</v>
      </c>
      <c r="D22" s="43">
        <f t="shared" si="2"/>
        <v>5</v>
      </c>
      <c r="E22" s="43">
        <f t="shared" si="2"/>
        <v>4</v>
      </c>
      <c r="F22" s="43">
        <f t="shared" si="2"/>
        <v>0</v>
      </c>
      <c r="G22" s="44">
        <f t="shared" si="2"/>
        <v>13</v>
      </c>
      <c r="H22" s="45">
        <f t="shared" si="2"/>
        <v>13</v>
      </c>
      <c r="I22" s="46"/>
      <c r="J22" s="47"/>
      <c r="K22" s="48"/>
      <c r="L22" s="47"/>
      <c r="N22" s="50"/>
    </row>
    <row r="23" spans="1:14" ht="16.5" customHeight="1">
      <c r="A23" s="223" t="s">
        <v>26</v>
      </c>
      <c r="B23" s="15" t="s">
        <v>27</v>
      </c>
      <c r="C23" s="33">
        <v>2</v>
      </c>
      <c r="D23" s="33">
        <v>0</v>
      </c>
      <c r="E23" s="33">
        <v>0</v>
      </c>
      <c r="F23" s="33">
        <v>0</v>
      </c>
      <c r="G23" s="51">
        <f>SUM(C23:F23)</f>
        <v>2</v>
      </c>
      <c r="H23" s="18">
        <v>2</v>
      </c>
      <c r="I23" s="19"/>
      <c r="J23" s="20"/>
      <c r="K23" s="21">
        <v>2</v>
      </c>
      <c r="L23" s="20"/>
      <c r="M23">
        <f>G23+J23+K23+L23-H23</f>
        <v>2</v>
      </c>
      <c r="N23" s="7">
        <f>M23/H23</f>
        <v>1</v>
      </c>
    </row>
    <row r="24" spans="1:12" ht="7.5" customHeight="1">
      <c r="A24" s="223"/>
      <c r="B24" s="15"/>
      <c r="C24" s="33"/>
      <c r="D24" s="33"/>
      <c r="E24" s="33"/>
      <c r="F24" s="33"/>
      <c r="G24" s="51">
        <v>0</v>
      </c>
      <c r="H24" s="18"/>
      <c r="I24" s="19"/>
      <c r="J24" s="20"/>
      <c r="K24" s="21"/>
      <c r="L24" s="20"/>
    </row>
    <row r="25" spans="1:12" ht="7.5" customHeight="1">
      <c r="A25" s="223"/>
      <c r="B25" s="15"/>
      <c r="C25" s="33"/>
      <c r="D25" s="33"/>
      <c r="E25" s="33"/>
      <c r="F25" s="33"/>
      <c r="G25" s="51">
        <v>0</v>
      </c>
      <c r="H25" s="18"/>
      <c r="I25" s="19"/>
      <c r="J25" s="20"/>
      <c r="K25" s="21"/>
      <c r="L25" s="20"/>
    </row>
    <row r="26" spans="1:12" ht="7.5" customHeight="1">
      <c r="A26" s="223"/>
      <c r="B26" s="15"/>
      <c r="C26" s="33"/>
      <c r="D26" s="33"/>
      <c r="E26" s="33"/>
      <c r="F26" s="33"/>
      <c r="G26" s="51">
        <v>0</v>
      </c>
      <c r="H26" s="18"/>
      <c r="I26" s="19"/>
      <c r="J26" s="20"/>
      <c r="K26" s="21"/>
      <c r="L26" s="20"/>
    </row>
    <row r="27" spans="1:12" ht="15">
      <c r="A27" s="52"/>
      <c r="B27" s="53"/>
      <c r="C27" s="54">
        <f>SUM(C23:C23)</f>
        <v>2</v>
      </c>
      <c r="D27" s="54">
        <f>SUM(D23:D23)</f>
        <v>0</v>
      </c>
      <c r="E27" s="54">
        <f>SUM(E23:E23)</f>
        <v>0</v>
      </c>
      <c r="F27" s="54">
        <f>SUM(F23:F23)</f>
        <v>0</v>
      </c>
      <c r="G27" s="37">
        <f>SUM(G23:G23)</f>
        <v>2</v>
      </c>
      <c r="H27" s="31">
        <f>SUM(H23:H26)</f>
        <v>2</v>
      </c>
      <c r="I27" s="19"/>
      <c r="J27" s="20"/>
      <c r="K27" s="21"/>
      <c r="L27" s="20"/>
    </row>
    <row r="28" spans="1:12" ht="16.5" customHeight="1">
      <c r="A28" s="222" t="s">
        <v>28</v>
      </c>
      <c r="B28" s="15" t="s">
        <v>29</v>
      </c>
      <c r="C28" s="22">
        <v>1</v>
      </c>
      <c r="D28" s="22">
        <v>1</v>
      </c>
      <c r="E28" s="22">
        <v>0</v>
      </c>
      <c r="F28" s="22">
        <v>0</v>
      </c>
      <c r="G28" s="8">
        <f>SUM(C28:F28)</f>
        <v>2</v>
      </c>
      <c r="H28" s="18">
        <v>2</v>
      </c>
      <c r="I28" s="19"/>
      <c r="J28" s="20"/>
      <c r="K28" s="21"/>
      <c r="L28" s="20"/>
    </row>
    <row r="29" spans="1:12" ht="14.25">
      <c r="A29" s="222"/>
      <c r="B29" s="55" t="s">
        <v>30</v>
      </c>
      <c r="C29" s="56">
        <v>1</v>
      </c>
      <c r="D29" s="22"/>
      <c r="E29" s="22"/>
      <c r="F29" s="22"/>
      <c r="G29" s="8">
        <f>SUM(C29:F29)</f>
        <v>1</v>
      </c>
      <c r="H29" s="18">
        <v>0</v>
      </c>
      <c r="I29" s="19"/>
      <c r="J29" s="20"/>
      <c r="K29" s="21"/>
      <c r="L29" s="20"/>
    </row>
    <row r="30" spans="1:14" s="64" customFormat="1" ht="12">
      <c r="A30" s="57"/>
      <c r="B30" s="58"/>
      <c r="C30" s="57">
        <f aca="true" t="shared" si="3" ref="C30:H30">SUM(C28:C29)</f>
        <v>2</v>
      </c>
      <c r="D30" s="57">
        <f t="shared" si="3"/>
        <v>1</v>
      </c>
      <c r="E30" s="57">
        <f t="shared" si="3"/>
        <v>0</v>
      </c>
      <c r="F30" s="57">
        <f t="shared" si="3"/>
        <v>0</v>
      </c>
      <c r="G30" s="59">
        <f t="shared" si="3"/>
        <v>3</v>
      </c>
      <c r="H30" s="60">
        <f t="shared" si="3"/>
        <v>2</v>
      </c>
      <c r="I30" s="61"/>
      <c r="J30" s="62"/>
      <c r="K30" s="63"/>
      <c r="L30" s="62"/>
      <c r="N30" s="65"/>
    </row>
    <row r="31" spans="1:14" ht="17.25" customHeight="1">
      <c r="A31" s="66" t="s">
        <v>31</v>
      </c>
      <c r="B31" s="55" t="s">
        <v>32</v>
      </c>
      <c r="C31" s="33">
        <v>3</v>
      </c>
      <c r="D31" s="33">
        <v>3</v>
      </c>
      <c r="E31" s="33">
        <v>2</v>
      </c>
      <c r="F31" s="33">
        <v>0</v>
      </c>
      <c r="G31" s="51">
        <f>SUM(C31:F31)</f>
        <v>8</v>
      </c>
      <c r="H31" s="18">
        <v>8</v>
      </c>
      <c r="I31" s="19"/>
      <c r="J31" s="20"/>
      <c r="K31" s="21">
        <f>2+2</f>
        <v>4</v>
      </c>
      <c r="L31" s="20"/>
      <c r="M31">
        <f>G31+J31+K31+L31-H31</f>
        <v>4</v>
      </c>
      <c r="N31" s="7">
        <f>M31/H31</f>
        <v>0.5</v>
      </c>
    </row>
    <row r="32" spans="1:12" ht="15">
      <c r="A32" s="67"/>
      <c r="B32" s="68"/>
      <c r="C32" s="69">
        <f>SUM(C31:C31)</f>
        <v>3</v>
      </c>
      <c r="D32" s="69">
        <f>SUM(D31:D31)</f>
        <v>3</v>
      </c>
      <c r="E32" s="69">
        <f>SUM(E31:E31)</f>
        <v>2</v>
      </c>
      <c r="F32" s="69">
        <f>SUM(F31:F31)</f>
        <v>0</v>
      </c>
      <c r="G32" s="37">
        <f>SUM(G31:G31)</f>
        <v>8</v>
      </c>
      <c r="H32" s="31">
        <f>H31</f>
        <v>8</v>
      </c>
      <c r="I32" s="19"/>
      <c r="J32" s="20"/>
      <c r="K32" s="21"/>
      <c r="L32" s="20"/>
    </row>
    <row r="33" spans="1:11" ht="14.25">
      <c r="A33" s="70" t="s">
        <v>33</v>
      </c>
      <c r="B33" s="71"/>
      <c r="C33" s="72">
        <f aca="true" t="shared" si="4" ref="C33:H33">C8+C12+C17+C22+C27+C30+C32</f>
        <v>33</v>
      </c>
      <c r="D33" s="72">
        <f t="shared" si="4"/>
        <v>33</v>
      </c>
      <c r="E33" s="72">
        <f t="shared" si="4"/>
        <v>25</v>
      </c>
      <c r="F33" s="72">
        <f t="shared" si="4"/>
        <v>8</v>
      </c>
      <c r="G33" s="72">
        <f t="shared" si="4"/>
        <v>99</v>
      </c>
      <c r="H33" s="18">
        <f t="shared" si="4"/>
        <v>94</v>
      </c>
      <c r="I33" s="19"/>
      <c r="J33" s="2"/>
      <c r="K33" s="73"/>
    </row>
    <row r="34" spans="1:11" ht="7.5" customHeight="1">
      <c r="A34" s="74"/>
      <c r="B34" s="75"/>
      <c r="C34" s="76"/>
      <c r="D34" s="76"/>
      <c r="E34" s="76"/>
      <c r="F34" s="76"/>
      <c r="G34" s="77"/>
      <c r="H34" s="18"/>
      <c r="I34" s="19"/>
      <c r="J34" s="2"/>
      <c r="K34" s="73"/>
    </row>
    <row r="35" spans="1:11" ht="18" customHeight="1">
      <c r="A35" s="224" t="s">
        <v>34</v>
      </c>
      <c r="B35" s="224"/>
      <c r="C35" s="78"/>
      <c r="D35" s="78"/>
      <c r="E35" s="78"/>
      <c r="F35" s="78"/>
      <c r="G35" s="78">
        <f>G33-H33</f>
        <v>5</v>
      </c>
      <c r="H35" s="79">
        <v>30</v>
      </c>
      <c r="I35" s="19"/>
      <c r="J35" s="2"/>
      <c r="K35" s="73"/>
    </row>
    <row r="36" spans="1:10" ht="29.25" customHeight="1">
      <c r="A36" s="225" t="s">
        <v>35</v>
      </c>
      <c r="B36" s="225"/>
      <c r="C36" s="225"/>
      <c r="D36" s="225"/>
      <c r="E36" s="225"/>
      <c r="F36" s="225"/>
      <c r="G36" s="225"/>
      <c r="H36" s="80"/>
      <c r="I36" s="81"/>
      <c r="J36" s="2"/>
    </row>
    <row r="37" spans="1:10" ht="18" customHeight="1">
      <c r="A37" s="222" t="s">
        <v>36</v>
      </c>
      <c r="B37" s="222"/>
      <c r="C37" s="82"/>
      <c r="D37" s="83"/>
      <c r="E37" s="83">
        <v>3</v>
      </c>
      <c r="F37" s="83">
        <v>8</v>
      </c>
      <c r="G37" s="84">
        <f>SUM(E37:F37)</f>
        <v>11</v>
      </c>
      <c r="H37" s="80"/>
      <c r="I37" s="81"/>
      <c r="J37" s="2"/>
    </row>
    <row r="38" spans="1:10" ht="18" customHeight="1">
      <c r="A38" s="222" t="s">
        <v>37</v>
      </c>
      <c r="B38" s="222"/>
      <c r="C38" s="85"/>
      <c r="D38" s="83">
        <v>2</v>
      </c>
      <c r="E38" s="83">
        <v>4</v>
      </c>
      <c r="F38" s="83">
        <v>8</v>
      </c>
      <c r="G38" s="84">
        <f>SUM(C38:F38)</f>
        <v>14</v>
      </c>
      <c r="H38" s="80"/>
      <c r="I38" s="81"/>
      <c r="J38" s="2"/>
    </row>
    <row r="39" spans="1:10" ht="16.5" customHeight="1">
      <c r="A39" s="226" t="s">
        <v>38</v>
      </c>
      <c r="B39" s="226"/>
      <c r="C39" s="86">
        <f>SUM(C37:C38)</f>
        <v>0</v>
      </c>
      <c r="D39" s="86">
        <f>SUM(D37:D38)</f>
        <v>2</v>
      </c>
      <c r="E39" s="86">
        <f>SUM(E37:E38)</f>
        <v>7</v>
      </c>
      <c r="F39" s="86">
        <f>SUM(F37:F38)</f>
        <v>16</v>
      </c>
      <c r="G39" s="86">
        <f>SUM(G37:G38)</f>
        <v>25</v>
      </c>
      <c r="H39" s="80"/>
      <c r="I39" s="81"/>
      <c r="J39" s="2"/>
    </row>
    <row r="40" spans="1:10" ht="18.75" customHeight="1">
      <c r="A40" s="222" t="s">
        <v>39</v>
      </c>
      <c r="B40" s="222"/>
      <c r="C40" s="82"/>
      <c r="D40" s="83"/>
      <c r="E40" s="83"/>
      <c r="F40" s="83"/>
      <c r="G40" s="84"/>
      <c r="H40" s="80"/>
      <c r="I40" s="81"/>
      <c r="J40" s="2"/>
    </row>
    <row r="41" spans="1:10" ht="9.75" customHeight="1">
      <c r="A41" s="87"/>
      <c r="B41" s="88"/>
      <c r="C41" s="89"/>
      <c r="D41" s="89"/>
      <c r="E41" s="89"/>
      <c r="F41" s="89"/>
      <c r="G41" s="90"/>
      <c r="H41" s="80"/>
      <c r="I41" s="81"/>
      <c r="J41" s="2"/>
    </row>
    <row r="42" spans="1:10" ht="29.25" customHeight="1">
      <c r="A42" s="227" t="s">
        <v>40</v>
      </c>
      <c r="B42" s="227"/>
      <c r="C42" s="91">
        <f>C33+C39</f>
        <v>33</v>
      </c>
      <c r="D42" s="91">
        <f>D33+D39</f>
        <v>35</v>
      </c>
      <c r="E42" s="91">
        <f>E33+E39</f>
        <v>32</v>
      </c>
      <c r="F42" s="91">
        <f>F33+F39</f>
        <v>24</v>
      </c>
      <c r="G42" s="91">
        <f>G33+G39</f>
        <v>124</v>
      </c>
      <c r="H42" s="92">
        <v>124</v>
      </c>
      <c r="I42" s="19"/>
      <c r="J42" s="2"/>
    </row>
    <row r="44" spans="10:14" ht="12.75">
      <c r="J44" s="4"/>
      <c r="K44" s="93"/>
      <c r="L44" s="94"/>
      <c r="M44" s="95"/>
      <c r="N44" s="96"/>
    </row>
    <row r="45" spans="1:14" ht="15">
      <c r="A45" s="97" t="s">
        <v>41</v>
      </c>
      <c r="C45" s="98"/>
      <c r="D45" s="98"/>
      <c r="E45" s="98"/>
      <c r="F45" s="98"/>
      <c r="G45" s="99"/>
      <c r="H45" s="99"/>
      <c r="I45" s="100"/>
      <c r="J45" s="100"/>
      <c r="K45" s="101"/>
      <c r="L45" s="94"/>
      <c r="M45" s="95"/>
      <c r="N45" s="96"/>
    </row>
    <row r="46" spans="1:14" ht="12.75">
      <c r="A46" s="228" t="s">
        <v>42</v>
      </c>
      <c r="B46" s="228"/>
      <c r="C46" s="228"/>
      <c r="D46" s="228"/>
      <c r="E46" s="228"/>
      <c r="F46" s="228"/>
      <c r="G46" s="228"/>
      <c r="H46" s="228"/>
      <c r="I46" s="103"/>
      <c r="J46" s="103"/>
      <c r="K46" s="103"/>
      <c r="L46" s="94"/>
      <c r="M46" s="95"/>
      <c r="N46" s="96"/>
    </row>
    <row r="47" spans="1:14" ht="12.75">
      <c r="A47" s="229" t="s">
        <v>43</v>
      </c>
      <c r="B47" s="229"/>
      <c r="C47" s="229"/>
      <c r="D47" s="229"/>
      <c r="E47" s="229"/>
      <c r="F47" s="229"/>
      <c r="G47" s="229"/>
      <c r="H47" s="229"/>
      <c r="I47" s="104"/>
      <c r="J47" s="104"/>
      <c r="K47" s="104"/>
      <c r="L47" s="94"/>
      <c r="M47" s="95"/>
      <c r="N47" s="96"/>
    </row>
    <row r="48" spans="1:14" ht="14.25" customHeight="1">
      <c r="A48" s="230" t="s">
        <v>44</v>
      </c>
      <c r="B48" s="230"/>
      <c r="C48" s="230"/>
      <c r="D48" s="230"/>
      <c r="E48" s="230"/>
      <c r="F48" s="230"/>
      <c r="G48" s="230"/>
      <c r="H48" s="230"/>
      <c r="I48" s="104"/>
      <c r="J48" s="104"/>
      <c r="K48" s="104"/>
      <c r="L48" s="94"/>
      <c r="M48" s="95"/>
      <c r="N48" s="96"/>
    </row>
    <row r="49" spans="1:11" ht="26.25" customHeight="1">
      <c r="A49" s="230" t="s">
        <v>45</v>
      </c>
      <c r="B49" s="230"/>
      <c r="C49" s="230"/>
      <c r="D49" s="230"/>
      <c r="E49" s="230"/>
      <c r="F49" s="230"/>
      <c r="G49" s="230"/>
      <c r="H49" s="230"/>
      <c r="I49" s="104"/>
      <c r="J49" s="104"/>
      <c r="K49" s="104"/>
    </row>
    <row r="50" spans="1:11" ht="12.75">
      <c r="A50" s="231" t="s">
        <v>46</v>
      </c>
      <c r="B50" s="231"/>
      <c r="C50" s="231"/>
      <c r="D50" s="231"/>
      <c r="E50" s="231"/>
      <c r="F50" s="231"/>
      <c r="G50" s="231"/>
      <c r="H50" s="231"/>
      <c r="I50"/>
      <c r="J50"/>
      <c r="K50"/>
    </row>
    <row r="51" spans="1:11" ht="26.25" customHeight="1">
      <c r="A51" s="232" t="s">
        <v>47</v>
      </c>
      <c r="B51" s="232"/>
      <c r="C51" s="232"/>
      <c r="D51" s="232"/>
      <c r="E51" s="232"/>
      <c r="F51" s="232"/>
      <c r="G51" s="232"/>
      <c r="H51" s="232"/>
      <c r="I51"/>
      <c r="J51"/>
      <c r="K51"/>
    </row>
    <row r="54" ht="12.75">
      <c r="A54" t="s">
        <v>48</v>
      </c>
    </row>
    <row r="55" spans="1:9" ht="14.25" customHeight="1">
      <c r="A55" s="233" t="s">
        <v>49</v>
      </c>
      <c r="B55" s="233"/>
      <c r="C55" s="233"/>
      <c r="D55" s="233"/>
      <c r="E55" s="233"/>
      <c r="F55" s="233"/>
      <c r="G55" s="233"/>
      <c r="H55" s="233"/>
      <c r="I55" s="106"/>
    </row>
    <row r="56" spans="1:7" ht="38.25" customHeight="1">
      <c r="A56" s="107"/>
      <c r="B56" s="234" t="s">
        <v>50</v>
      </c>
      <c r="C56" s="234"/>
      <c r="D56" s="234"/>
      <c r="E56" s="234"/>
      <c r="F56" s="234"/>
      <c r="G56" s="234"/>
    </row>
    <row r="57" ht="7.5" customHeight="1"/>
    <row r="58" spans="1:9" ht="12.75">
      <c r="A58" s="235" t="s">
        <v>51</v>
      </c>
      <c r="B58" s="235"/>
      <c r="C58" s="235"/>
      <c r="D58" s="235"/>
      <c r="E58" s="235"/>
      <c r="F58" s="235"/>
      <c r="G58" s="235"/>
      <c r="H58" s="235"/>
      <c r="I58" s="108"/>
    </row>
    <row r="59" spans="2:7" ht="42" customHeight="1">
      <c r="B59" s="236" t="s">
        <v>52</v>
      </c>
      <c r="C59" s="236"/>
      <c r="D59" s="236"/>
      <c r="E59" s="236"/>
      <c r="F59" s="236"/>
      <c r="G59" s="236"/>
    </row>
    <row r="60" spans="1:8" ht="7.5" customHeight="1">
      <c r="A60" s="109"/>
      <c r="B60" s="110"/>
      <c r="C60" s="111"/>
      <c r="D60" s="111"/>
      <c r="E60" s="111"/>
      <c r="F60" s="111"/>
      <c r="G60" s="111"/>
      <c r="H60" s="112"/>
    </row>
    <row r="61" spans="2:14" s="95" customFormat="1" ht="7.5" customHeight="1">
      <c r="B61" s="113"/>
      <c r="C61" s="94"/>
      <c r="D61" s="94"/>
      <c r="E61" s="94"/>
      <c r="F61" s="94"/>
      <c r="G61" s="94"/>
      <c r="H61" s="114"/>
      <c r="I61" s="4"/>
      <c r="J61" s="4"/>
      <c r="K61" s="93"/>
      <c r="L61" s="94"/>
      <c r="N61" s="96"/>
    </row>
    <row r="62" spans="1:14" s="95" customFormat="1" ht="18" customHeight="1">
      <c r="A62" s="95" t="s">
        <v>53</v>
      </c>
      <c r="B62" s="113"/>
      <c r="C62" s="94"/>
      <c r="D62" s="94"/>
      <c r="E62" s="94"/>
      <c r="F62" s="94"/>
      <c r="G62" s="94"/>
      <c r="H62" s="114"/>
      <c r="I62" s="4"/>
      <c r="J62" s="4"/>
      <c r="K62" s="93"/>
      <c r="L62" s="94"/>
      <c r="N62" s="96"/>
    </row>
    <row r="63" spans="1:9" ht="14.25" customHeight="1">
      <c r="A63" s="233" t="s">
        <v>54</v>
      </c>
      <c r="B63" s="233"/>
      <c r="C63" s="233"/>
      <c r="D63" s="233"/>
      <c r="E63" s="233"/>
      <c r="F63" s="233"/>
      <c r="G63" s="233"/>
      <c r="H63" s="233"/>
      <c r="I63" s="106"/>
    </row>
    <row r="64" spans="1:9" ht="18" customHeight="1">
      <c r="A64" s="115" t="s">
        <v>55</v>
      </c>
      <c r="B64" s="237" t="s">
        <v>56</v>
      </c>
      <c r="C64" s="237"/>
      <c r="D64" s="237"/>
      <c r="E64" s="237"/>
      <c r="F64" s="237"/>
      <c r="G64" s="237"/>
      <c r="H64" s="237"/>
      <c r="I64" s="116"/>
    </row>
    <row r="65" spans="1:9" ht="14.25" customHeight="1">
      <c r="A65" s="233" t="s">
        <v>57</v>
      </c>
      <c r="B65" s="233"/>
      <c r="C65" s="233"/>
      <c r="D65" s="233"/>
      <c r="E65" s="233"/>
      <c r="F65" s="233"/>
      <c r="G65" s="233"/>
      <c r="H65" s="233"/>
      <c r="I65" s="106"/>
    </row>
    <row r="66" spans="1:9" ht="26.25" customHeight="1">
      <c r="A66" s="117" t="s">
        <v>55</v>
      </c>
      <c r="B66" s="238" t="s">
        <v>58</v>
      </c>
      <c r="C66" s="238"/>
      <c r="D66" s="238"/>
      <c r="E66" s="238"/>
      <c r="F66" s="238"/>
      <c r="G66" s="238"/>
      <c r="H66" s="238"/>
      <c r="I66" s="116"/>
    </row>
    <row r="67" spans="1:9" ht="38.25" customHeight="1">
      <c r="A67" s="117" t="s">
        <v>59</v>
      </c>
      <c r="B67" s="239" t="s">
        <v>60</v>
      </c>
      <c r="C67" s="239"/>
      <c r="D67" s="239"/>
      <c r="E67" s="239"/>
      <c r="F67" s="239"/>
      <c r="G67" s="239"/>
      <c r="H67" s="239"/>
      <c r="I67" s="106"/>
    </row>
    <row r="68" spans="1:9" ht="14.25" customHeight="1">
      <c r="A68" s="233" t="s">
        <v>61</v>
      </c>
      <c r="B68" s="233"/>
      <c r="C68" s="233"/>
      <c r="D68" s="233"/>
      <c r="E68" s="233"/>
      <c r="F68" s="233"/>
      <c r="G68" s="233"/>
      <c r="H68" s="233"/>
      <c r="I68" s="106"/>
    </row>
    <row r="69" spans="1:9" ht="37.5" customHeight="1">
      <c r="A69" s="117" t="s">
        <v>55</v>
      </c>
      <c r="B69" s="233" t="s">
        <v>62</v>
      </c>
      <c r="C69" s="233"/>
      <c r="D69" s="233"/>
      <c r="E69" s="233"/>
      <c r="F69" s="233"/>
      <c r="G69" s="233"/>
      <c r="H69" s="233"/>
      <c r="I69" s="106"/>
    </row>
    <row r="70" spans="1:9" ht="12.75">
      <c r="A70" s="117" t="s">
        <v>63</v>
      </c>
      <c r="B70" s="240" t="s">
        <v>64</v>
      </c>
      <c r="C70" s="240"/>
      <c r="D70" s="240"/>
      <c r="E70" s="240"/>
      <c r="F70" s="240"/>
      <c r="G70" s="240"/>
      <c r="H70" s="240"/>
      <c r="I70" s="118"/>
    </row>
    <row r="71" spans="1:9" ht="26.25" customHeight="1">
      <c r="A71" s="117" t="s">
        <v>63</v>
      </c>
      <c r="B71" s="241" t="s">
        <v>65</v>
      </c>
      <c r="C71" s="241"/>
      <c r="D71" s="241"/>
      <c r="E71" s="241"/>
      <c r="F71" s="241"/>
      <c r="G71" s="241"/>
      <c r="H71" s="241"/>
      <c r="I71" s="106"/>
    </row>
    <row r="72" spans="1:9" ht="12.75">
      <c r="A72" s="119"/>
      <c r="B72" s="120"/>
      <c r="C72" s="121"/>
      <c r="D72" s="121"/>
      <c r="E72" s="121"/>
      <c r="F72" s="121"/>
      <c r="G72" s="121"/>
      <c r="H72" s="122"/>
      <c r="I72" s="123"/>
    </row>
    <row r="73" ht="12.75">
      <c r="A73" s="124" t="s">
        <v>66</v>
      </c>
    </row>
    <row r="74" spans="1:9" ht="26.25" customHeight="1">
      <c r="A74" s="236" t="s">
        <v>67</v>
      </c>
      <c r="B74" s="236"/>
      <c r="C74" s="236"/>
      <c r="D74" s="236"/>
      <c r="E74" s="236"/>
      <c r="F74" s="236"/>
      <c r="G74" s="236"/>
      <c r="H74" s="236"/>
      <c r="I74" s="105"/>
    </row>
    <row r="75" ht="7.5" customHeight="1"/>
    <row r="76" spans="1:9" ht="26.25" customHeight="1">
      <c r="A76" s="236" t="s">
        <v>68</v>
      </c>
      <c r="B76" s="236"/>
      <c r="C76" s="236"/>
      <c r="D76" s="236"/>
      <c r="E76" s="236"/>
      <c r="F76" s="236"/>
      <c r="G76" s="236"/>
      <c r="H76" s="236"/>
      <c r="I76" s="105"/>
    </row>
    <row r="77" spans="1:8" ht="26.25" customHeight="1">
      <c r="A77" s="236" t="s">
        <v>69</v>
      </c>
      <c r="B77" s="236"/>
      <c r="C77" s="236"/>
      <c r="D77" s="236"/>
      <c r="E77" s="236"/>
      <c r="F77" s="236"/>
      <c r="G77" s="236"/>
      <c r="H77" s="236"/>
    </row>
  </sheetData>
  <sheetProtection selectLockedCells="1" selectUnlockedCells="1"/>
  <mergeCells count="38">
    <mergeCell ref="A76:H76"/>
    <mergeCell ref="A77:H77"/>
    <mergeCell ref="B67:H67"/>
    <mergeCell ref="A68:H68"/>
    <mergeCell ref="B69:H69"/>
    <mergeCell ref="B70:H70"/>
    <mergeCell ref="B71:H71"/>
    <mergeCell ref="A74:H74"/>
    <mergeCell ref="A58:H58"/>
    <mergeCell ref="B59:G59"/>
    <mergeCell ref="A63:H63"/>
    <mergeCell ref="B64:H64"/>
    <mergeCell ref="A65:H65"/>
    <mergeCell ref="B66:H66"/>
    <mergeCell ref="A48:H48"/>
    <mergeCell ref="A49:H49"/>
    <mergeCell ref="A50:H50"/>
    <mergeCell ref="A51:H51"/>
    <mergeCell ref="A55:H55"/>
    <mergeCell ref="B56:G56"/>
    <mergeCell ref="A38:B38"/>
    <mergeCell ref="A39:B39"/>
    <mergeCell ref="A40:B40"/>
    <mergeCell ref="A42:B42"/>
    <mergeCell ref="A46:H46"/>
    <mergeCell ref="A47:H47"/>
    <mergeCell ref="A18:A21"/>
    <mergeCell ref="A23:A26"/>
    <mergeCell ref="A28:A29"/>
    <mergeCell ref="A35:B35"/>
    <mergeCell ref="A36:G36"/>
    <mergeCell ref="A37:B37"/>
    <mergeCell ref="A1:F1"/>
    <mergeCell ref="H1:H2"/>
    <mergeCell ref="M2:N2"/>
    <mergeCell ref="A3:A7"/>
    <mergeCell ref="A9:A11"/>
    <mergeCell ref="A13:A16"/>
  </mergeCells>
  <printOptions/>
  <pageMargins left="0.5118055555555555" right="0.19652777777777777" top="0.7493055555555556" bottom="0.6694444444444445" header="0.4722222222222222" footer="0.39375"/>
  <pageSetup firstPageNumber="1" useFirstPageNumber="1" fitToHeight="0" fitToWidth="1" horizontalDpi="300" verticalDpi="300" orientation="portrait" paperSize="9"/>
  <headerFooter alignWithMargins="0">
    <oddHeader>&amp;C&amp;"Times New Roman,Normálne"&amp;12Učebný plán 4 ročné štúdium&amp;R&amp;"Times New Roman,Normálne"&amp;12od 1. ročníka  2015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60">
      <selection activeCell="M68" sqref="M68"/>
    </sheetView>
  </sheetViews>
  <sheetFormatPr defaultColWidth="11.57421875" defaultRowHeight="12.75"/>
  <cols>
    <col min="1" max="1" width="24.140625" style="125" customWidth="1"/>
    <col min="2" max="2" width="19.57421875" style="1" customWidth="1"/>
    <col min="3" max="6" width="4.57421875" style="98" customWidth="1"/>
    <col min="7" max="10" width="2.7109375" style="99" customWidth="1"/>
    <col min="11" max="11" width="8.00390625" style="98" customWidth="1"/>
    <col min="12" max="12" width="5.28125" style="98" customWidth="1"/>
  </cols>
  <sheetData>
    <row r="1" spans="1:12" ht="19.5" customHeight="1">
      <c r="A1" s="242" t="s">
        <v>70</v>
      </c>
      <c r="B1" s="242"/>
      <c r="C1" s="126"/>
      <c r="D1" s="126"/>
      <c r="E1" s="126"/>
      <c r="F1" s="126"/>
      <c r="G1" s="127"/>
      <c r="H1" s="127"/>
      <c r="I1" s="127"/>
      <c r="J1" s="127"/>
      <c r="K1" s="126"/>
      <c r="L1" s="243" t="s">
        <v>71</v>
      </c>
    </row>
    <row r="2" spans="1:12" ht="12.75">
      <c r="A2" s="128" t="s">
        <v>2</v>
      </c>
      <c r="B2" s="129" t="s">
        <v>3</v>
      </c>
      <c r="C2" s="130">
        <v>1</v>
      </c>
      <c r="D2" s="130">
        <v>2</v>
      </c>
      <c r="E2" s="130">
        <v>3</v>
      </c>
      <c r="F2" s="130">
        <v>4</v>
      </c>
      <c r="G2" s="131">
        <v>5</v>
      </c>
      <c r="H2" s="131">
        <v>6</v>
      </c>
      <c r="I2" s="131">
        <v>7</v>
      </c>
      <c r="J2" s="131">
        <v>8</v>
      </c>
      <c r="K2" s="132" t="s">
        <v>4</v>
      </c>
      <c r="L2" s="243"/>
    </row>
    <row r="3" spans="1:12" ht="12.75">
      <c r="A3" s="244" t="s">
        <v>9</v>
      </c>
      <c r="B3" s="133" t="s">
        <v>72</v>
      </c>
      <c r="C3" s="134">
        <v>5</v>
      </c>
      <c r="D3" s="134">
        <v>4</v>
      </c>
      <c r="E3" s="134">
        <v>5</v>
      </c>
      <c r="F3" s="134">
        <v>5</v>
      </c>
      <c r="G3" s="135">
        <f>'4 ročné'!C3</f>
        <v>3</v>
      </c>
      <c r="H3" s="135">
        <f>'4 ročné'!D3</f>
        <v>3</v>
      </c>
      <c r="I3" s="135">
        <f>'4 ročné'!E3</f>
        <v>3</v>
      </c>
      <c r="J3" s="135">
        <f>'4 ročné'!F3</f>
        <v>3</v>
      </c>
      <c r="K3" s="136">
        <f>SUM(C3:J3)</f>
        <v>31</v>
      </c>
      <c r="L3" s="137">
        <v>31</v>
      </c>
    </row>
    <row r="4" spans="1:12" ht="15">
      <c r="A4" s="244"/>
      <c r="B4" s="133" t="s">
        <v>73</v>
      </c>
      <c r="C4" s="134">
        <v>4</v>
      </c>
      <c r="D4" s="134">
        <v>4</v>
      </c>
      <c r="E4" s="134">
        <v>4</v>
      </c>
      <c r="F4" s="134">
        <v>4</v>
      </c>
      <c r="G4" s="135">
        <f>'4 ročné'!C4</f>
        <v>4</v>
      </c>
      <c r="H4" s="135">
        <f>'4 ročné'!D4</f>
        <v>4</v>
      </c>
      <c r="I4" s="138">
        <f>'4 ročné'!E4</f>
        <v>5</v>
      </c>
      <c r="J4" s="138">
        <f>'4 ročné'!F4</f>
        <v>3</v>
      </c>
      <c r="K4" s="136">
        <f>SUM(C4:J4)</f>
        <v>32</v>
      </c>
      <c r="L4" s="137">
        <v>30</v>
      </c>
    </row>
    <row r="5" spans="1:12" ht="15">
      <c r="A5" s="244"/>
      <c r="B5" s="133" t="s">
        <v>74</v>
      </c>
      <c r="C5" s="134">
        <v>2</v>
      </c>
      <c r="D5" s="139">
        <v>2</v>
      </c>
      <c r="E5" s="140">
        <v>3</v>
      </c>
      <c r="F5" s="140">
        <v>3</v>
      </c>
      <c r="G5" s="135">
        <f>'4 ročné'!C5</f>
        <v>3</v>
      </c>
      <c r="H5" s="135">
        <f>'4 ročné'!D5</f>
        <v>3</v>
      </c>
      <c r="I5" s="135">
        <f>'4 ročné'!E5</f>
        <v>4</v>
      </c>
      <c r="J5" s="135">
        <f>'4 ročné'!F5</f>
        <v>2</v>
      </c>
      <c r="K5" s="136">
        <f>SUM(C5:J5)</f>
        <v>22</v>
      </c>
      <c r="L5" s="137">
        <v>20</v>
      </c>
    </row>
    <row r="6" spans="1:12" ht="12.75">
      <c r="A6" s="244"/>
      <c r="B6" s="133" t="s">
        <v>75</v>
      </c>
      <c r="C6" s="141"/>
      <c r="D6" s="142"/>
      <c r="E6" s="142"/>
      <c r="F6" s="142"/>
      <c r="G6" s="143">
        <v>1</v>
      </c>
      <c r="H6" s="144"/>
      <c r="I6" s="144"/>
      <c r="J6" s="144"/>
      <c r="K6" s="136"/>
      <c r="L6" s="137"/>
    </row>
    <row r="7" spans="1:12" ht="12.75">
      <c r="A7" s="244"/>
      <c r="B7" s="133" t="s">
        <v>76</v>
      </c>
      <c r="C7" s="134"/>
      <c r="D7" s="134"/>
      <c r="E7" s="134"/>
      <c r="F7" s="134"/>
      <c r="G7" s="145"/>
      <c r="H7" s="143">
        <f>'4 ročné'!D7</f>
        <v>1</v>
      </c>
      <c r="I7" s="135">
        <f>'4 ročné'!E7</f>
        <v>0</v>
      </c>
      <c r="J7" s="135">
        <f>'4 ročné'!F7</f>
        <v>0</v>
      </c>
      <c r="K7" s="136">
        <f>SUM(C7:J7)</f>
        <v>1</v>
      </c>
      <c r="L7" s="137">
        <v>0</v>
      </c>
    </row>
    <row r="8" spans="1:12" ht="20.25" customHeight="1">
      <c r="A8" s="146"/>
      <c r="B8" s="147"/>
      <c r="C8" s="148">
        <f aca="true" t="shared" si="0" ref="C8:J8">SUM(C3:C7)</f>
        <v>11</v>
      </c>
      <c r="D8" s="148">
        <f t="shared" si="0"/>
        <v>10</v>
      </c>
      <c r="E8" s="148">
        <f t="shared" si="0"/>
        <v>12</v>
      </c>
      <c r="F8" s="148">
        <f t="shared" si="0"/>
        <v>12</v>
      </c>
      <c r="G8" s="149">
        <f t="shared" si="0"/>
        <v>11</v>
      </c>
      <c r="H8" s="149">
        <f t="shared" si="0"/>
        <v>11</v>
      </c>
      <c r="I8" s="149">
        <f t="shared" si="0"/>
        <v>12</v>
      </c>
      <c r="J8" s="149">
        <f t="shared" si="0"/>
        <v>8</v>
      </c>
      <c r="K8" s="150">
        <f>SUM(C8:J8)</f>
        <v>87</v>
      </c>
      <c r="L8" s="132">
        <f>SUM(L3:L7)</f>
        <v>81</v>
      </c>
    </row>
    <row r="9" spans="1:12" ht="20.25" customHeight="1">
      <c r="A9" s="245" t="s">
        <v>77</v>
      </c>
      <c r="B9" s="133" t="s">
        <v>16</v>
      </c>
      <c r="C9" s="134">
        <v>4</v>
      </c>
      <c r="D9" s="134">
        <v>5</v>
      </c>
      <c r="E9" s="134">
        <v>4</v>
      </c>
      <c r="F9" s="134">
        <v>4</v>
      </c>
      <c r="G9" s="151">
        <f>'4 ročné'!C9</f>
        <v>4</v>
      </c>
      <c r="H9" s="135">
        <f>'4 ročné'!D9</f>
        <v>4</v>
      </c>
      <c r="I9" s="135">
        <f>'4 ročné'!E9</f>
        <v>4</v>
      </c>
      <c r="J9" s="135">
        <f>'4 ročné'!F9</f>
        <v>0</v>
      </c>
      <c r="K9" s="136">
        <f>SUM(C9:J9)</f>
        <v>29</v>
      </c>
      <c r="L9" s="137">
        <v>29</v>
      </c>
    </row>
    <row r="10" spans="1:12" ht="20.25" customHeight="1">
      <c r="A10" s="245"/>
      <c r="B10" s="133" t="s">
        <v>78</v>
      </c>
      <c r="C10" s="134">
        <v>0</v>
      </c>
      <c r="D10" s="134">
        <v>2</v>
      </c>
      <c r="E10" s="134">
        <v>1</v>
      </c>
      <c r="F10" s="134">
        <v>0</v>
      </c>
      <c r="G10" s="135">
        <f>'4 ročné'!C10</f>
        <v>0</v>
      </c>
      <c r="H10" s="135">
        <f>'4 ročné'!D10</f>
        <v>2</v>
      </c>
      <c r="I10" s="135">
        <f>'4 ročné'!E10</f>
        <v>1</v>
      </c>
      <c r="J10" s="135">
        <f>'4 ročné'!F10</f>
        <v>0</v>
      </c>
      <c r="K10" s="136">
        <f>SUM(C10:J10)</f>
        <v>6</v>
      </c>
      <c r="L10" s="137">
        <v>6</v>
      </c>
    </row>
    <row r="11" spans="1:12" s="95" customFormat="1" ht="7.5" customHeight="1">
      <c r="A11" s="245"/>
      <c r="B11" s="152"/>
      <c r="C11" s="139"/>
      <c r="D11" s="139"/>
      <c r="E11" s="139"/>
      <c r="F11" s="139"/>
      <c r="G11" s="145"/>
      <c r="H11" s="145"/>
      <c r="I11" s="145"/>
      <c r="J11" s="145"/>
      <c r="K11" s="153"/>
      <c r="L11" s="153"/>
    </row>
    <row r="12" spans="1:12" ht="20.25" customHeight="1">
      <c r="A12" s="154"/>
      <c r="B12" s="155"/>
      <c r="C12" s="156">
        <f aca="true" t="shared" si="1" ref="C12:J12">SUM(C9:C11)</f>
        <v>4</v>
      </c>
      <c r="D12" s="156">
        <f t="shared" si="1"/>
        <v>7</v>
      </c>
      <c r="E12" s="156">
        <f t="shared" si="1"/>
        <v>5</v>
      </c>
      <c r="F12" s="156">
        <f t="shared" si="1"/>
        <v>4</v>
      </c>
      <c r="G12" s="156">
        <f t="shared" si="1"/>
        <v>4</v>
      </c>
      <c r="H12" s="156">
        <f t="shared" si="1"/>
        <v>6</v>
      </c>
      <c r="I12" s="156">
        <f t="shared" si="1"/>
        <v>5</v>
      </c>
      <c r="J12" s="156">
        <f t="shared" si="1"/>
        <v>0</v>
      </c>
      <c r="K12" s="157">
        <f>SUM(C12:J12)</f>
        <v>35</v>
      </c>
      <c r="L12" s="158">
        <f>SUM(L9:L10)</f>
        <v>35</v>
      </c>
    </row>
    <row r="13" spans="1:12" ht="12.75">
      <c r="A13" s="244" t="s">
        <v>79</v>
      </c>
      <c r="B13" s="133" t="s">
        <v>80</v>
      </c>
      <c r="C13" s="134">
        <v>0</v>
      </c>
      <c r="D13" s="134">
        <v>2</v>
      </c>
      <c r="E13" s="134">
        <v>2</v>
      </c>
      <c r="F13" s="159">
        <v>2</v>
      </c>
      <c r="G13" s="135">
        <f>'4 ročné'!C13</f>
        <v>2</v>
      </c>
      <c r="H13" s="151">
        <f>'4 ročné'!D13</f>
        <v>3</v>
      </c>
      <c r="I13" s="135">
        <f>'4 ročné'!E13</f>
        <v>0</v>
      </c>
      <c r="J13" s="135">
        <f>'4 ročné'!F13</f>
        <v>0</v>
      </c>
      <c r="K13" s="136">
        <f>SUM(C13:J13)</f>
        <v>11</v>
      </c>
      <c r="L13" s="137">
        <v>11</v>
      </c>
    </row>
    <row r="14" spans="1:12" ht="12.75">
      <c r="A14" s="244"/>
      <c r="B14" s="133" t="s">
        <v>81</v>
      </c>
      <c r="C14" s="160">
        <v>1</v>
      </c>
      <c r="D14" s="134">
        <v>1</v>
      </c>
      <c r="E14" s="134">
        <v>2</v>
      </c>
      <c r="F14" s="161">
        <v>2</v>
      </c>
      <c r="G14" s="135">
        <f>'4 ročné'!C14</f>
        <v>2</v>
      </c>
      <c r="H14" s="151">
        <f>'4 ročné'!D14</f>
        <v>3</v>
      </c>
      <c r="I14" s="135">
        <f>'4 ročné'!E14</f>
        <v>0</v>
      </c>
      <c r="J14" s="135">
        <f>'4 ročné'!F14</f>
        <v>0</v>
      </c>
      <c r="K14" s="136">
        <f>SUM(C14:J14)</f>
        <v>11</v>
      </c>
      <c r="L14" s="137">
        <v>10</v>
      </c>
    </row>
    <row r="15" spans="1:12" ht="12.75">
      <c r="A15" s="244"/>
      <c r="B15" s="133" t="s">
        <v>21</v>
      </c>
      <c r="C15" s="162">
        <v>1</v>
      </c>
      <c r="D15" s="134">
        <v>2</v>
      </c>
      <c r="E15" s="134">
        <v>1</v>
      </c>
      <c r="F15" s="159">
        <v>2</v>
      </c>
      <c r="G15" s="151">
        <f>'4 ročné'!C15</f>
        <v>3</v>
      </c>
      <c r="H15" s="135">
        <f>'4 ročné'!D15</f>
        <v>1</v>
      </c>
      <c r="I15" s="135">
        <f>'4 ročné'!E15</f>
        <v>2</v>
      </c>
      <c r="J15" s="135">
        <f>'4 ročné'!F15</f>
        <v>0</v>
      </c>
      <c r="K15" s="136">
        <f>SUM(C15:J15)</f>
        <v>12</v>
      </c>
      <c r="L15" s="137">
        <v>11</v>
      </c>
    </row>
    <row r="16" spans="1:12" ht="12" customHeight="1">
      <c r="A16" s="244"/>
      <c r="B16" s="133" t="s">
        <v>82</v>
      </c>
      <c r="C16" s="134"/>
      <c r="D16" s="162">
        <v>1</v>
      </c>
      <c r="E16" s="134"/>
      <c r="F16" s="134"/>
      <c r="G16" s="135"/>
      <c r="H16" s="135"/>
      <c r="I16" s="135"/>
      <c r="J16" s="135"/>
      <c r="K16" s="136"/>
      <c r="L16" s="137"/>
    </row>
    <row r="17" spans="1:12" ht="17.25" customHeight="1">
      <c r="A17" s="146"/>
      <c r="B17" s="147"/>
      <c r="C17" s="148">
        <f aca="true" t="shared" si="2" ref="C17:J17">SUM(C13:C16)</f>
        <v>2</v>
      </c>
      <c r="D17" s="148">
        <f t="shared" si="2"/>
        <v>6</v>
      </c>
      <c r="E17" s="148">
        <f t="shared" si="2"/>
        <v>5</v>
      </c>
      <c r="F17" s="148">
        <f t="shared" si="2"/>
        <v>6</v>
      </c>
      <c r="G17" s="149">
        <f t="shared" si="2"/>
        <v>7</v>
      </c>
      <c r="H17" s="149">
        <f t="shared" si="2"/>
        <v>7</v>
      </c>
      <c r="I17" s="149">
        <f t="shared" si="2"/>
        <v>2</v>
      </c>
      <c r="J17" s="149">
        <f t="shared" si="2"/>
        <v>0</v>
      </c>
      <c r="K17" s="150">
        <f>SUM(C17:J17)</f>
        <v>35</v>
      </c>
      <c r="L17" s="132">
        <f>SUM(L13:L16)</f>
        <v>32</v>
      </c>
    </row>
    <row r="18" spans="1:12" ht="12.75">
      <c r="A18" s="244" t="s">
        <v>22</v>
      </c>
      <c r="B18" s="133" t="s">
        <v>83</v>
      </c>
      <c r="C18" s="134">
        <v>1</v>
      </c>
      <c r="D18" s="134">
        <v>1</v>
      </c>
      <c r="E18" s="140">
        <v>2</v>
      </c>
      <c r="F18" s="139">
        <v>2</v>
      </c>
      <c r="G18" s="135">
        <f>'4 ročné'!C18</f>
        <v>2</v>
      </c>
      <c r="H18" s="135">
        <f>'4 ročné'!D18</f>
        <v>2</v>
      </c>
      <c r="I18" s="135">
        <f>'4 ročné'!E18</f>
        <v>2</v>
      </c>
      <c r="J18" s="135">
        <f>'4 ročné'!F18</f>
        <v>0</v>
      </c>
      <c r="K18" s="136">
        <f>SUM(C18:J18)</f>
        <v>12</v>
      </c>
      <c r="L18" s="137">
        <v>11</v>
      </c>
    </row>
    <row r="19" spans="1:12" ht="12.75">
      <c r="A19" s="244"/>
      <c r="B19" s="133" t="s">
        <v>84</v>
      </c>
      <c r="C19" s="134">
        <v>2</v>
      </c>
      <c r="D19" s="134">
        <v>1</v>
      </c>
      <c r="E19" s="139">
        <v>1</v>
      </c>
      <c r="F19" s="140">
        <v>1</v>
      </c>
      <c r="G19" s="135">
        <f>'4 ročné'!C19</f>
        <v>2</v>
      </c>
      <c r="H19" s="135">
        <f>'4 ročné'!D19</f>
        <v>2</v>
      </c>
      <c r="I19" s="135">
        <f>'4 ročné'!E19</f>
        <v>0</v>
      </c>
      <c r="J19" s="135">
        <f>'4 ročné'!F19</f>
        <v>0</v>
      </c>
      <c r="K19" s="136">
        <f>SUM(C19:J19)</f>
        <v>9</v>
      </c>
      <c r="L19" s="137">
        <v>8</v>
      </c>
    </row>
    <row r="20" spans="1:12" ht="12.75">
      <c r="A20" s="244"/>
      <c r="B20" s="133" t="s">
        <v>25</v>
      </c>
      <c r="C20" s="134">
        <v>1</v>
      </c>
      <c r="D20" s="134">
        <v>0</v>
      </c>
      <c r="E20" s="134">
        <v>1</v>
      </c>
      <c r="F20" s="134">
        <v>2</v>
      </c>
      <c r="G20" s="135">
        <f>'4 ročné'!C20</f>
        <v>0</v>
      </c>
      <c r="H20" s="135">
        <f>'4 ročné'!D20</f>
        <v>1</v>
      </c>
      <c r="I20" s="135">
        <f>'4 ročné'!E20</f>
        <v>2</v>
      </c>
      <c r="J20" s="135">
        <f>'4 ročné'!F20</f>
        <v>0</v>
      </c>
      <c r="K20" s="136">
        <f>SUM(C20:J20)</f>
        <v>7</v>
      </c>
      <c r="L20" s="137">
        <v>7</v>
      </c>
    </row>
    <row r="21" spans="1:12" ht="12.75">
      <c r="A21" s="244"/>
      <c r="B21" s="133"/>
      <c r="C21" s="134"/>
      <c r="D21" s="134"/>
      <c r="E21" s="134"/>
      <c r="F21" s="134"/>
      <c r="G21" s="135"/>
      <c r="H21" s="135"/>
      <c r="I21" s="135"/>
      <c r="J21" s="135"/>
      <c r="K21" s="136"/>
      <c r="L21" s="137"/>
    </row>
    <row r="22" spans="1:12" ht="16.5" customHeight="1">
      <c r="A22" s="154"/>
      <c r="B22" s="155"/>
      <c r="C22" s="163">
        <f aca="true" t="shared" si="3" ref="C22:J22">SUM(C18:C21)</f>
        <v>4</v>
      </c>
      <c r="D22" s="163">
        <f t="shared" si="3"/>
        <v>2</v>
      </c>
      <c r="E22" s="163">
        <f t="shared" si="3"/>
        <v>4</v>
      </c>
      <c r="F22" s="163">
        <f t="shared" si="3"/>
        <v>5</v>
      </c>
      <c r="G22" s="164">
        <f t="shared" si="3"/>
        <v>4</v>
      </c>
      <c r="H22" s="164">
        <f t="shared" si="3"/>
        <v>5</v>
      </c>
      <c r="I22" s="164">
        <f t="shared" si="3"/>
        <v>4</v>
      </c>
      <c r="J22" s="164">
        <f t="shared" si="3"/>
        <v>0</v>
      </c>
      <c r="K22" s="157">
        <f aca="true" t="shared" si="4" ref="K22:K32">SUM(C22:J22)</f>
        <v>28</v>
      </c>
      <c r="L22" s="158">
        <f>SUM(L18:L21)</f>
        <v>26</v>
      </c>
    </row>
    <row r="23" spans="1:12" ht="16.5" customHeight="1">
      <c r="A23" s="244" t="s">
        <v>85</v>
      </c>
      <c r="B23" s="133" t="s">
        <v>86</v>
      </c>
      <c r="C23" s="134">
        <v>2</v>
      </c>
      <c r="D23" s="139">
        <v>0</v>
      </c>
      <c r="E23" s="134">
        <v>0</v>
      </c>
      <c r="F23" s="134">
        <v>0</v>
      </c>
      <c r="G23" s="135">
        <v>0</v>
      </c>
      <c r="H23" s="135">
        <v>0</v>
      </c>
      <c r="I23" s="135">
        <v>0</v>
      </c>
      <c r="J23" s="135">
        <v>0</v>
      </c>
      <c r="K23" s="136">
        <f t="shared" si="4"/>
        <v>2</v>
      </c>
      <c r="L23" s="137">
        <v>2</v>
      </c>
    </row>
    <row r="24" spans="1:12" ht="16.5" customHeight="1">
      <c r="A24" s="244"/>
      <c r="B24" s="133" t="s">
        <v>87</v>
      </c>
      <c r="C24" s="134">
        <v>1</v>
      </c>
      <c r="D24" s="134">
        <v>1</v>
      </c>
      <c r="E24" s="134">
        <v>0</v>
      </c>
      <c r="F24" s="134">
        <v>0</v>
      </c>
      <c r="G24" s="135">
        <v>0</v>
      </c>
      <c r="H24" s="135">
        <v>0</v>
      </c>
      <c r="I24" s="135">
        <v>0</v>
      </c>
      <c r="J24" s="135">
        <v>0</v>
      </c>
      <c r="K24" s="136">
        <f t="shared" si="4"/>
        <v>2</v>
      </c>
      <c r="L24" s="137">
        <v>2</v>
      </c>
    </row>
    <row r="25" spans="1:12" ht="16.5" customHeight="1">
      <c r="A25" s="244"/>
      <c r="B25" s="133" t="s">
        <v>88</v>
      </c>
      <c r="C25" s="134">
        <v>0</v>
      </c>
      <c r="D25" s="134">
        <v>0</v>
      </c>
      <c r="E25" s="165">
        <v>1</v>
      </c>
      <c r="F25" s="134">
        <v>0</v>
      </c>
      <c r="G25" s="135">
        <v>0</v>
      </c>
      <c r="H25" s="135">
        <v>0</v>
      </c>
      <c r="I25" s="135">
        <v>0</v>
      </c>
      <c r="J25" s="135">
        <v>0</v>
      </c>
      <c r="K25" s="136">
        <f t="shared" si="4"/>
        <v>1</v>
      </c>
      <c r="L25" s="137">
        <v>0</v>
      </c>
    </row>
    <row r="26" spans="1:12" ht="16.5" customHeight="1">
      <c r="A26" s="244"/>
      <c r="B26" s="133" t="s">
        <v>89</v>
      </c>
      <c r="C26" s="134">
        <v>0</v>
      </c>
      <c r="D26" s="134">
        <v>0</v>
      </c>
      <c r="E26" s="134">
        <v>0</v>
      </c>
      <c r="F26" s="134">
        <v>0</v>
      </c>
      <c r="G26" s="135">
        <f>'4 ročné'!C23</f>
        <v>2</v>
      </c>
      <c r="H26" s="135">
        <f>'4 ročné'!D23</f>
        <v>0</v>
      </c>
      <c r="I26" s="135">
        <f>'4 ročné'!E23</f>
        <v>0</v>
      </c>
      <c r="J26" s="135">
        <f>'4 ročné'!F23</f>
        <v>0</v>
      </c>
      <c r="K26" s="136">
        <f t="shared" si="4"/>
        <v>2</v>
      </c>
      <c r="L26" s="137">
        <v>2</v>
      </c>
    </row>
    <row r="27" spans="1:12" ht="16.5" customHeight="1">
      <c r="A27" s="154"/>
      <c r="B27" s="155"/>
      <c r="C27" s="163">
        <f aca="true" t="shared" si="5" ref="C27:J27">SUM(C23:C26)</f>
        <v>3</v>
      </c>
      <c r="D27" s="163">
        <f t="shared" si="5"/>
        <v>1</v>
      </c>
      <c r="E27" s="163">
        <f t="shared" si="5"/>
        <v>1</v>
      </c>
      <c r="F27" s="163">
        <f t="shared" si="5"/>
        <v>0</v>
      </c>
      <c r="G27" s="164">
        <f t="shared" si="5"/>
        <v>2</v>
      </c>
      <c r="H27" s="164">
        <f t="shared" si="5"/>
        <v>0</v>
      </c>
      <c r="I27" s="164">
        <f t="shared" si="5"/>
        <v>0</v>
      </c>
      <c r="J27" s="164">
        <f t="shared" si="5"/>
        <v>0</v>
      </c>
      <c r="K27" s="157">
        <f t="shared" si="4"/>
        <v>7</v>
      </c>
      <c r="L27" s="132">
        <f>SUM(L23:L26)</f>
        <v>6</v>
      </c>
    </row>
    <row r="28" spans="1:12" ht="15">
      <c r="A28" s="244" t="s">
        <v>90</v>
      </c>
      <c r="B28" s="133" t="s">
        <v>91</v>
      </c>
      <c r="C28" s="141">
        <v>1</v>
      </c>
      <c r="D28" s="141">
        <v>1</v>
      </c>
      <c r="E28" s="141">
        <v>1</v>
      </c>
      <c r="F28" s="141">
        <v>1</v>
      </c>
      <c r="G28" s="144">
        <v>1</v>
      </c>
      <c r="H28" s="144">
        <v>1</v>
      </c>
      <c r="I28" s="135">
        <v>0</v>
      </c>
      <c r="J28" s="135">
        <v>0</v>
      </c>
      <c r="K28" s="136">
        <f t="shared" si="4"/>
        <v>6</v>
      </c>
      <c r="L28" s="137">
        <v>6</v>
      </c>
    </row>
    <row r="29" spans="1:12" ht="12.75">
      <c r="A29" s="244"/>
      <c r="B29" s="166" t="s">
        <v>30</v>
      </c>
      <c r="C29" s="134">
        <v>0</v>
      </c>
      <c r="D29" s="134">
        <v>0</v>
      </c>
      <c r="E29" s="134">
        <v>0</v>
      </c>
      <c r="F29" s="134">
        <v>0</v>
      </c>
      <c r="G29" s="167">
        <v>0</v>
      </c>
      <c r="H29" s="135">
        <v>0</v>
      </c>
      <c r="I29" s="135">
        <v>0</v>
      </c>
      <c r="J29" s="135">
        <v>0</v>
      </c>
      <c r="K29" s="136">
        <f t="shared" si="4"/>
        <v>0</v>
      </c>
      <c r="L29" s="137">
        <v>0</v>
      </c>
    </row>
    <row r="30" spans="1:12" ht="15" customHeight="1">
      <c r="A30" s="154"/>
      <c r="B30" s="155"/>
      <c r="C30" s="156">
        <f aca="true" t="shared" si="6" ref="C30:J30">SUM(C28:C29)</f>
        <v>1</v>
      </c>
      <c r="D30" s="156">
        <f t="shared" si="6"/>
        <v>1</v>
      </c>
      <c r="E30" s="156">
        <f t="shared" si="6"/>
        <v>1</v>
      </c>
      <c r="F30" s="156">
        <f t="shared" si="6"/>
        <v>1</v>
      </c>
      <c r="G30" s="168">
        <f t="shared" si="6"/>
        <v>1</v>
      </c>
      <c r="H30" s="168">
        <f t="shared" si="6"/>
        <v>1</v>
      </c>
      <c r="I30" s="168">
        <f t="shared" si="6"/>
        <v>0</v>
      </c>
      <c r="J30" s="168">
        <f t="shared" si="6"/>
        <v>0</v>
      </c>
      <c r="K30" s="157">
        <f t="shared" si="4"/>
        <v>6</v>
      </c>
      <c r="L30" s="132">
        <f>SUM(L28:L29)</f>
        <v>6</v>
      </c>
    </row>
    <row r="31" spans="1:12" ht="15.75">
      <c r="A31" s="169" t="s">
        <v>31</v>
      </c>
      <c r="B31" s="55" t="s">
        <v>32</v>
      </c>
      <c r="C31" s="142">
        <v>3</v>
      </c>
      <c r="D31" s="142">
        <v>3</v>
      </c>
      <c r="E31" s="142">
        <v>3</v>
      </c>
      <c r="F31" s="142">
        <v>3</v>
      </c>
      <c r="G31" s="135">
        <f>'4 ročné'!C31</f>
        <v>3</v>
      </c>
      <c r="H31" s="135">
        <f>'4 ročné'!D31</f>
        <v>3</v>
      </c>
      <c r="I31" s="135">
        <f>'4 ročné'!E31</f>
        <v>2</v>
      </c>
      <c r="J31" s="135">
        <f>'4 ročné'!F31</f>
        <v>0</v>
      </c>
      <c r="K31" s="136">
        <f t="shared" si="4"/>
        <v>20</v>
      </c>
      <c r="L31" s="137">
        <v>16</v>
      </c>
    </row>
    <row r="32" spans="1:12" ht="13.5" customHeight="1">
      <c r="A32" s="170"/>
      <c r="B32" s="171"/>
      <c r="C32" s="163">
        <f aca="true" t="shared" si="7" ref="C32:J32">SUM(C31:C31)</f>
        <v>3</v>
      </c>
      <c r="D32" s="163">
        <f t="shared" si="7"/>
        <v>3</v>
      </c>
      <c r="E32" s="163">
        <f t="shared" si="7"/>
        <v>3</v>
      </c>
      <c r="F32" s="163">
        <f t="shared" si="7"/>
        <v>3</v>
      </c>
      <c r="G32" s="164">
        <f t="shared" si="7"/>
        <v>3</v>
      </c>
      <c r="H32" s="164">
        <f t="shared" si="7"/>
        <v>3</v>
      </c>
      <c r="I32" s="164">
        <f t="shared" si="7"/>
        <v>2</v>
      </c>
      <c r="J32" s="164">
        <f t="shared" si="7"/>
        <v>0</v>
      </c>
      <c r="K32" s="157">
        <f t="shared" si="4"/>
        <v>20</v>
      </c>
      <c r="L32" s="158">
        <f>L31</f>
        <v>16</v>
      </c>
    </row>
    <row r="33" spans="1:12" ht="15" customHeight="1">
      <c r="A33" s="172" t="s">
        <v>92</v>
      </c>
      <c r="B33" s="173"/>
      <c r="C33" s="157">
        <f aca="true" t="shared" si="8" ref="C33:L33">C8+C12+C17+C22+C27+C30+C32</f>
        <v>28</v>
      </c>
      <c r="D33" s="157">
        <f t="shared" si="8"/>
        <v>30</v>
      </c>
      <c r="E33" s="157">
        <f t="shared" si="8"/>
        <v>31</v>
      </c>
      <c r="F33" s="157">
        <f t="shared" si="8"/>
        <v>31</v>
      </c>
      <c r="G33" s="174">
        <f t="shared" si="8"/>
        <v>32</v>
      </c>
      <c r="H33" s="174">
        <f t="shared" si="8"/>
        <v>33</v>
      </c>
      <c r="I33" s="174">
        <f t="shared" si="8"/>
        <v>25</v>
      </c>
      <c r="J33" s="174">
        <f t="shared" si="8"/>
        <v>8</v>
      </c>
      <c r="K33" s="157">
        <f t="shared" si="8"/>
        <v>218</v>
      </c>
      <c r="L33" s="175">
        <f t="shared" si="8"/>
        <v>202</v>
      </c>
    </row>
    <row r="34" spans="1:12" s="180" customFormat="1" ht="12" customHeight="1">
      <c r="A34" s="176" t="s">
        <v>93</v>
      </c>
      <c r="B34" s="177"/>
      <c r="C34" s="178">
        <v>30</v>
      </c>
      <c r="D34" s="178">
        <v>34</v>
      </c>
      <c r="E34" s="178">
        <v>34</v>
      </c>
      <c r="F34" s="178">
        <v>34</v>
      </c>
      <c r="G34" s="179">
        <v>36</v>
      </c>
      <c r="H34" s="179">
        <v>36</v>
      </c>
      <c r="I34" s="179">
        <v>36</v>
      </c>
      <c r="J34" s="179">
        <v>36</v>
      </c>
      <c r="K34" s="179"/>
      <c r="L34" s="179"/>
    </row>
    <row r="35" spans="1:12" s="95" customFormat="1" ht="15" customHeight="1">
      <c r="A35" s="224" t="s">
        <v>34</v>
      </c>
      <c r="B35" s="224"/>
      <c r="C35" s="181"/>
      <c r="D35" s="181"/>
      <c r="E35" s="181"/>
      <c r="F35" s="181"/>
      <c r="G35" s="181"/>
      <c r="H35" s="181"/>
      <c r="I35" s="181"/>
      <c r="J35" s="181"/>
      <c r="K35" s="181">
        <f>K33-L33</f>
        <v>16</v>
      </c>
      <c r="L35" s="182">
        <v>41</v>
      </c>
    </row>
    <row r="36" spans="1:12" ht="19.5" customHeight="1">
      <c r="A36" s="183" t="s">
        <v>94</v>
      </c>
      <c r="B36" s="184"/>
      <c r="C36" s="185"/>
      <c r="D36" s="185"/>
      <c r="E36" s="185"/>
      <c r="F36" s="185"/>
      <c r="G36" s="186"/>
      <c r="H36" s="186"/>
      <c r="I36" s="186"/>
      <c r="J36" s="186"/>
      <c r="K36" s="185"/>
      <c r="L36" s="187"/>
    </row>
    <row r="37" spans="1:12" ht="15.75" customHeight="1">
      <c r="A37" s="246" t="s">
        <v>36</v>
      </c>
      <c r="B37" s="246"/>
      <c r="C37" s="188">
        <v>0</v>
      </c>
      <c r="D37" s="188">
        <v>0</v>
      </c>
      <c r="E37" s="188">
        <v>0</v>
      </c>
      <c r="F37" s="188">
        <v>0</v>
      </c>
      <c r="G37" s="189">
        <v>0</v>
      </c>
      <c r="H37" s="189">
        <v>0</v>
      </c>
      <c r="I37" s="189">
        <v>3</v>
      </c>
      <c r="J37" s="189">
        <v>8</v>
      </c>
      <c r="K37" s="190">
        <f>SUM(C37:J37)</f>
        <v>11</v>
      </c>
      <c r="L37" s="191"/>
    </row>
    <row r="38" spans="1:12" s="194" customFormat="1" ht="15.75" customHeight="1">
      <c r="A38" s="247" t="s">
        <v>37</v>
      </c>
      <c r="B38" s="247"/>
      <c r="C38" s="188">
        <v>0</v>
      </c>
      <c r="D38" s="188">
        <v>0</v>
      </c>
      <c r="E38" s="188">
        <v>0</v>
      </c>
      <c r="F38" s="188">
        <v>0</v>
      </c>
      <c r="G38" s="189">
        <v>0</v>
      </c>
      <c r="H38" s="189">
        <v>2</v>
      </c>
      <c r="I38" s="189">
        <v>4</v>
      </c>
      <c r="J38" s="189">
        <v>8</v>
      </c>
      <c r="K38" s="192">
        <f>SUM(C38:J38)</f>
        <v>14</v>
      </c>
      <c r="L38" s="193"/>
    </row>
    <row r="39" spans="1:12" s="194" customFormat="1" ht="18" customHeight="1">
      <c r="A39" s="248" t="s">
        <v>38</v>
      </c>
      <c r="B39" s="248" t="s">
        <v>38</v>
      </c>
      <c r="C39" s="195">
        <f aca="true" t="shared" si="9" ref="C39:K39">SUM(C37:C38)</f>
        <v>0</v>
      </c>
      <c r="D39" s="195">
        <f t="shared" si="9"/>
        <v>0</v>
      </c>
      <c r="E39" s="195">
        <f t="shared" si="9"/>
        <v>0</v>
      </c>
      <c r="F39" s="195">
        <f t="shared" si="9"/>
        <v>0</v>
      </c>
      <c r="G39" s="195">
        <f t="shared" si="9"/>
        <v>0</v>
      </c>
      <c r="H39" s="195">
        <f t="shared" si="9"/>
        <v>2</v>
      </c>
      <c r="I39" s="195">
        <f t="shared" si="9"/>
        <v>7</v>
      </c>
      <c r="J39" s="196">
        <f t="shared" si="9"/>
        <v>16</v>
      </c>
      <c r="K39" s="197">
        <f t="shared" si="9"/>
        <v>25</v>
      </c>
      <c r="L39" s="198">
        <f>L35-K35</f>
        <v>25</v>
      </c>
    </row>
    <row r="40" spans="1:12" s="202" customFormat="1" ht="17.25" customHeight="1">
      <c r="A40" s="227" t="s">
        <v>40</v>
      </c>
      <c r="B40" s="227"/>
      <c r="C40" s="199">
        <f aca="true" t="shared" si="10" ref="C40:K40">C33+C39</f>
        <v>28</v>
      </c>
      <c r="D40" s="199">
        <f t="shared" si="10"/>
        <v>30</v>
      </c>
      <c r="E40" s="199">
        <f t="shared" si="10"/>
        <v>31</v>
      </c>
      <c r="F40" s="199">
        <f t="shared" si="10"/>
        <v>31</v>
      </c>
      <c r="G40" s="200">
        <f t="shared" si="10"/>
        <v>32</v>
      </c>
      <c r="H40" s="200">
        <f t="shared" si="10"/>
        <v>35</v>
      </c>
      <c r="I40" s="200">
        <f t="shared" si="10"/>
        <v>32</v>
      </c>
      <c r="J40" s="200">
        <f t="shared" si="10"/>
        <v>24</v>
      </c>
      <c r="K40" s="200">
        <f t="shared" si="10"/>
        <v>243</v>
      </c>
      <c r="L40" s="201">
        <v>243</v>
      </c>
    </row>
    <row r="41" spans="1:12" ht="16.5" customHeight="1">
      <c r="A41" s="249" t="s">
        <v>95</v>
      </c>
      <c r="B41" s="249"/>
      <c r="C41" s="199"/>
      <c r="D41" s="199"/>
      <c r="E41" s="199"/>
      <c r="F41" s="199"/>
      <c r="G41" s="199"/>
      <c r="H41" s="199"/>
      <c r="I41" s="199"/>
      <c r="J41" s="199"/>
      <c r="K41" s="203">
        <v>243</v>
      </c>
      <c r="L41" s="204"/>
    </row>
    <row r="42" spans="1:12" s="95" customFormat="1" ht="7.5" customHeight="1">
      <c r="A42" s="205"/>
      <c r="B42" s="206"/>
      <c r="C42" s="207"/>
      <c r="D42" s="207"/>
      <c r="E42" s="207"/>
      <c r="F42" s="207"/>
      <c r="G42" s="208"/>
      <c r="H42" s="208"/>
      <c r="I42" s="208"/>
      <c r="J42" s="208"/>
      <c r="K42" s="207"/>
      <c r="L42" s="207"/>
    </row>
    <row r="43" spans="1:12" s="95" customFormat="1" ht="31.5" customHeight="1">
      <c r="A43" s="250" t="s">
        <v>96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09"/>
    </row>
    <row r="44" ht="20.25" customHeight="1">
      <c r="A44" s="97" t="s">
        <v>41</v>
      </c>
    </row>
    <row r="45" spans="1:11" ht="12.75">
      <c r="A45" s="228" t="s">
        <v>42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</row>
    <row r="46" spans="1:11" ht="12.75">
      <c r="A46" s="229" t="s">
        <v>43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2" s="95" customFormat="1" ht="26.25" customHeight="1">
      <c r="A47" s="230" t="s">
        <v>97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101"/>
    </row>
    <row r="48" spans="1:12" s="95" customFormat="1" ht="26.25" customHeight="1">
      <c r="A48" s="230" t="s">
        <v>45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101"/>
    </row>
    <row r="49" spans="1:12" ht="12.75" customHeight="1">
      <c r="A49" s="231" t="s">
        <v>46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/>
    </row>
    <row r="50" spans="1:12" ht="26.25" customHeight="1">
      <c r="A50" s="232" t="s">
        <v>98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/>
    </row>
    <row r="51" spans="1:11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3" spans="1:10" ht="15">
      <c r="A53" s="210" t="s">
        <v>48</v>
      </c>
      <c r="G53" s="98"/>
      <c r="H53" s="211"/>
      <c r="I53" s="212"/>
      <c r="J53" s="213"/>
    </row>
    <row r="54" spans="1:10" ht="26.25" customHeight="1">
      <c r="A54" s="233" t="s">
        <v>49</v>
      </c>
      <c r="B54" s="233"/>
      <c r="C54" s="233"/>
      <c r="D54" s="233"/>
      <c r="E54" s="233"/>
      <c r="F54" s="233"/>
      <c r="G54" s="233"/>
      <c r="H54" s="233"/>
      <c r="I54" s="105"/>
      <c r="J54" s="213"/>
    </row>
    <row r="55" spans="1:10" ht="38.25" customHeight="1">
      <c r="A55" s="107"/>
      <c r="B55" s="234" t="s">
        <v>50</v>
      </c>
      <c r="C55" s="234"/>
      <c r="D55" s="234"/>
      <c r="E55" s="234"/>
      <c r="F55" s="234"/>
      <c r="G55" s="234"/>
      <c r="H55" s="211"/>
      <c r="I55" s="212"/>
      <c r="J55" s="213"/>
    </row>
    <row r="56" spans="1:10" ht="12.75">
      <c r="A56"/>
      <c r="G56" s="98"/>
      <c r="H56" s="211"/>
      <c r="I56" s="212"/>
      <c r="J56" s="213"/>
    </row>
    <row r="57" spans="1:10" ht="12.75" customHeight="1">
      <c r="A57" s="235" t="s">
        <v>51</v>
      </c>
      <c r="B57" s="235"/>
      <c r="C57" s="235"/>
      <c r="D57" s="235"/>
      <c r="E57" s="235"/>
      <c r="F57" s="235"/>
      <c r="G57" s="235"/>
      <c r="H57" s="235"/>
      <c r="I57" s="108"/>
      <c r="J57" s="213"/>
    </row>
    <row r="58" spans="1:10" ht="38.25" customHeight="1">
      <c r="A58"/>
      <c r="B58" s="236" t="s">
        <v>52</v>
      </c>
      <c r="C58" s="236"/>
      <c r="D58" s="236"/>
      <c r="E58" s="236"/>
      <c r="F58" s="236"/>
      <c r="G58" s="236"/>
      <c r="H58" s="211"/>
      <c r="I58" s="212"/>
      <c r="J58" s="213"/>
    </row>
    <row r="59" spans="1:10" ht="12.75">
      <c r="A59" s="109"/>
      <c r="B59" s="110"/>
      <c r="C59" s="214"/>
      <c r="D59" s="214"/>
      <c r="E59" s="214"/>
      <c r="F59" s="214"/>
      <c r="G59" s="214"/>
      <c r="H59" s="215"/>
      <c r="I59" s="212"/>
      <c r="J59" s="213"/>
    </row>
    <row r="60" spans="1:10" ht="12.75">
      <c r="A60" s="95"/>
      <c r="B60" s="113"/>
      <c r="C60" s="101"/>
      <c r="D60" s="101"/>
      <c r="E60" s="101"/>
      <c r="F60" s="101"/>
      <c r="G60" s="101"/>
      <c r="H60" s="216"/>
      <c r="I60" s="212"/>
      <c r="J60" s="212"/>
    </row>
    <row r="61" spans="1:10" ht="12.75">
      <c r="A61" s="95" t="s">
        <v>53</v>
      </c>
      <c r="B61" s="113"/>
      <c r="C61" s="101"/>
      <c r="D61" s="101"/>
      <c r="E61" s="101"/>
      <c r="F61" s="101"/>
      <c r="G61" s="101"/>
      <c r="H61" s="216"/>
      <c r="I61" s="212"/>
      <c r="J61" s="212"/>
    </row>
    <row r="62" spans="1:10" ht="14.25" customHeight="1">
      <c r="A62" s="233" t="s">
        <v>54</v>
      </c>
      <c r="B62" s="233"/>
      <c r="C62" s="233"/>
      <c r="D62" s="233"/>
      <c r="E62" s="233"/>
      <c r="F62" s="233"/>
      <c r="G62" s="233"/>
      <c r="H62" s="233"/>
      <c r="I62" s="105"/>
      <c r="J62" s="213"/>
    </row>
    <row r="63" spans="1:10" ht="26.25" customHeight="1">
      <c r="A63" s="115" t="s">
        <v>55</v>
      </c>
      <c r="B63" s="237" t="s">
        <v>56</v>
      </c>
      <c r="C63" s="237"/>
      <c r="D63" s="237"/>
      <c r="E63" s="237"/>
      <c r="F63" s="237"/>
      <c r="G63" s="237"/>
      <c r="H63" s="237"/>
      <c r="I63" s="217"/>
      <c r="J63" s="213"/>
    </row>
    <row r="64" spans="1:10" ht="14.25" customHeight="1">
      <c r="A64" s="233" t="s">
        <v>57</v>
      </c>
      <c r="B64" s="233"/>
      <c r="C64" s="233"/>
      <c r="D64" s="233"/>
      <c r="E64" s="233"/>
      <c r="F64" s="233"/>
      <c r="G64" s="233"/>
      <c r="H64" s="233"/>
      <c r="I64" s="105"/>
      <c r="J64" s="213"/>
    </row>
    <row r="65" spans="1:10" ht="38.25" customHeight="1">
      <c r="A65" s="117" t="s">
        <v>55</v>
      </c>
      <c r="B65" s="238" t="s">
        <v>99</v>
      </c>
      <c r="C65" s="238"/>
      <c r="D65" s="238"/>
      <c r="E65" s="238"/>
      <c r="F65" s="238"/>
      <c r="G65" s="238"/>
      <c r="H65" s="238"/>
      <c r="I65" s="217"/>
      <c r="J65" s="213"/>
    </row>
    <row r="66" spans="1:10" ht="38.25" customHeight="1">
      <c r="A66" s="117" t="s">
        <v>59</v>
      </c>
      <c r="B66" s="239" t="s">
        <v>60</v>
      </c>
      <c r="C66" s="239"/>
      <c r="D66" s="239"/>
      <c r="E66" s="239"/>
      <c r="F66" s="239"/>
      <c r="G66" s="239"/>
      <c r="H66" s="239"/>
      <c r="I66" s="105"/>
      <c r="J66" s="213"/>
    </row>
    <row r="67" spans="1:10" ht="14.25" customHeight="1">
      <c r="A67" s="233" t="s">
        <v>61</v>
      </c>
      <c r="B67" s="233"/>
      <c r="C67" s="233"/>
      <c r="D67" s="233"/>
      <c r="E67" s="233"/>
      <c r="F67" s="233"/>
      <c r="G67" s="233"/>
      <c r="H67" s="233"/>
      <c r="I67" s="105"/>
      <c r="J67" s="213"/>
    </row>
    <row r="68" spans="1:10" ht="49.5" customHeight="1">
      <c r="A68" s="117" t="s">
        <v>55</v>
      </c>
      <c r="B68" s="233" t="s">
        <v>62</v>
      </c>
      <c r="C68" s="233"/>
      <c r="D68" s="233"/>
      <c r="E68" s="233"/>
      <c r="F68" s="233"/>
      <c r="G68" s="233"/>
      <c r="H68" s="233"/>
      <c r="I68" s="105"/>
      <c r="J68" s="213"/>
    </row>
    <row r="69" spans="1:10" ht="12.75" customHeight="1">
      <c r="A69" s="117" t="s">
        <v>63</v>
      </c>
      <c r="B69" s="240" t="s">
        <v>64</v>
      </c>
      <c r="C69" s="240"/>
      <c r="D69" s="240"/>
      <c r="E69" s="240"/>
      <c r="F69" s="240"/>
      <c r="G69" s="240"/>
      <c r="H69" s="240"/>
      <c r="I69" s="218"/>
      <c r="J69" s="213"/>
    </row>
    <row r="70" spans="1:10" ht="26.25" customHeight="1">
      <c r="A70" s="117" t="s">
        <v>63</v>
      </c>
      <c r="B70" s="241" t="s">
        <v>65</v>
      </c>
      <c r="C70" s="241"/>
      <c r="D70" s="241"/>
      <c r="E70" s="241"/>
      <c r="F70" s="241"/>
      <c r="G70" s="241"/>
      <c r="H70" s="241"/>
      <c r="I70" s="105"/>
      <c r="J70" s="213"/>
    </row>
  </sheetData>
  <sheetProtection selectLockedCells="1" selectUnlockedCells="1"/>
  <mergeCells count="34">
    <mergeCell ref="A67:H67"/>
    <mergeCell ref="B68:H68"/>
    <mergeCell ref="B69:H69"/>
    <mergeCell ref="B70:H70"/>
    <mergeCell ref="B58:G58"/>
    <mergeCell ref="A62:H62"/>
    <mergeCell ref="B63:H63"/>
    <mergeCell ref="A64:H64"/>
    <mergeCell ref="B65:H65"/>
    <mergeCell ref="B66:H66"/>
    <mergeCell ref="A48:K48"/>
    <mergeCell ref="A49:K49"/>
    <mergeCell ref="A50:K50"/>
    <mergeCell ref="A54:H54"/>
    <mergeCell ref="B55:G55"/>
    <mergeCell ref="A57:H57"/>
    <mergeCell ref="A40:B40"/>
    <mergeCell ref="A41:B41"/>
    <mergeCell ref="A43:K43"/>
    <mergeCell ref="A45:K45"/>
    <mergeCell ref="A46:K46"/>
    <mergeCell ref="A47:K47"/>
    <mergeCell ref="A23:A26"/>
    <mergeCell ref="A28:A29"/>
    <mergeCell ref="A35:B35"/>
    <mergeCell ref="A37:B37"/>
    <mergeCell ref="A38:B38"/>
    <mergeCell ref="A39:B39"/>
    <mergeCell ref="A1:B1"/>
    <mergeCell ref="L1:L2"/>
    <mergeCell ref="A3:A7"/>
    <mergeCell ref="A9:A11"/>
    <mergeCell ref="A13:A16"/>
    <mergeCell ref="A18:A21"/>
  </mergeCells>
  <printOptions/>
  <pageMargins left="0.7875" right="0.4722222222222222" top="0.6986111111111111" bottom="0.5013888888888889" header="0.43333333333333335" footer="0.2361111111111111"/>
  <pageSetup horizontalDpi="300" verticalDpi="300" orientation="portrait" paperSize="9" r:id="rId1"/>
  <headerFooter alignWithMargins="0">
    <oddHeader>&amp;C&amp;"Times New Roman,Normálne"&amp;12Učebný plán 8 ročné štúdium&amp;R&amp;"Times New Roman,Normálne"&amp;12od primy a kvinty 2015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PZR</cp:lastModifiedBy>
  <cp:lastPrinted>2016-08-30T10:11:10Z</cp:lastPrinted>
  <dcterms:modified xsi:type="dcterms:W3CDTF">2016-08-30T10:11:13Z</dcterms:modified>
  <cp:category/>
  <cp:version/>
  <cp:contentType/>
  <cp:contentStatus/>
</cp:coreProperties>
</file>